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G:\00 - J2 Bookkeeping\J2 Bookkeeping Clients\Eagle II dba Loop.tv\1 - 2026\Other - Loop\Excel Sheets\"/>
    </mc:Choice>
  </mc:AlternateContent>
  <xr:revisionPtr revIDLastSave="0" documentId="13_ncr:1_{4DBD6328-8B1A-4BBF-81CF-D7103C58F11C}" xr6:coauthVersionLast="47" xr6:coauthVersionMax="47" xr10:uidLastSave="{00000000-0000-0000-0000-000000000000}"/>
  <bookViews>
    <workbookView xWindow="23730" yWindow="0" windowWidth="27870" windowHeight="20880" firstSheet="2" activeTab="2" xr2:uid="{00000000-000D-0000-FFFF-FFFF00000000}"/>
  </bookViews>
  <sheets>
    <sheet name="PL_Data" sheetId="2" state="hidden" r:id="rId1"/>
    <sheet name="Burn_Table" sheetId="3" state="hidden" r:id="rId2"/>
    <sheet name="Jan GL Cash" sheetId="4" r:id="rId3"/>
    <sheet name="Jan GL Accrual" sheetId="5" r:id="rId4"/>
  </sheets>
  <definedNames>
    <definedName name="coeff_d_05ddbc2c_ae81_4a18_b05f_2cc094b3b942">'Jan GL Cash'!$A$2:$H$720</definedName>
    <definedName name="coeff_d_320edd02_8c4e_436d_a405_439b28490cb3">'Jan GL Accrual'!$A$2:$H$709</definedName>
    <definedName name="coeff_d_53222fc6_56a8_4b85_8d02_027c9666e921">#REF!</definedName>
    <definedName name="coeff_d_faf70f8f_b5a6_41d4_9dd7_b1df11956f7e">PL_Data!$A$2:$AJ$54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5" l="1"/>
  <c r="A1" i="5"/>
  <c r="C1" i="4"/>
  <c r="A1" i="4"/>
  <c r="D91" i="3"/>
  <c r="D90" i="3"/>
  <c r="D89" i="3"/>
  <c r="D88" i="3"/>
  <c r="D87" i="3"/>
  <c r="D86" i="3"/>
  <c r="D85" i="3"/>
  <c r="D84" i="3"/>
  <c r="D83" i="3"/>
  <c r="D82" i="3"/>
  <c r="D81" i="3"/>
  <c r="D80" i="3"/>
  <c r="D79" i="3"/>
  <c r="D78" i="3"/>
  <c r="D77" i="3"/>
  <c r="D76" i="3"/>
  <c r="D75" i="3"/>
  <c r="D74" i="3"/>
  <c r="D73" i="3"/>
  <c r="D72" i="3"/>
  <c r="D71" i="3"/>
  <c r="D70" i="3"/>
  <c r="D69" i="3"/>
  <c r="D68" i="3"/>
  <c r="D67" i="3"/>
  <c r="D66" i="3"/>
  <c r="D65" i="3"/>
  <c r="D64" i="3"/>
  <c r="D63" i="3"/>
  <c r="D62" i="3"/>
  <c r="D61" i="3"/>
  <c r="D60" i="3"/>
  <c r="D59" i="3"/>
  <c r="D58" i="3"/>
  <c r="D57" i="3"/>
  <c r="D56" i="3"/>
  <c r="D55" i="3"/>
  <c r="D54" i="3"/>
  <c r="D53" i="3"/>
  <c r="D52" i="3"/>
  <c r="D51" i="3"/>
  <c r="D50" i="3"/>
  <c r="D49" i="3"/>
  <c r="D48" i="3"/>
  <c r="D47" i="3"/>
  <c r="D46" i="3"/>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D17" i="3"/>
  <c r="D16" i="3"/>
  <c r="D15" i="3"/>
  <c r="D14" i="3"/>
  <c r="D13" i="3"/>
  <c r="D12" i="3"/>
  <c r="D11" i="3"/>
  <c r="D10" i="3"/>
  <c r="D9" i="3"/>
  <c r="D8" i="3"/>
  <c r="D7" i="3"/>
  <c r="D6" i="3"/>
  <c r="D5" i="3"/>
  <c r="D4" i="3"/>
  <c r="D3" i="3"/>
  <c r="D2" i="3"/>
  <c r="A2" i="3"/>
  <c r="C2" i="3" s="1" a="1"/>
  <c r="C2" i="3" s="1"/>
  <c r="C1" i="2"/>
  <c r="A1" i="2"/>
  <c r="A3" i="3" l="1"/>
  <c r="A4" i="3" s="1"/>
  <c r="C3" i="3" a="1"/>
  <c r="C3" i="3" s="1"/>
  <c r="B3" i="3" a="1"/>
  <c r="B3" i="3" s="1"/>
  <c r="E3" i="3" s="1" a="1"/>
  <c r="E3" i="3" s="1"/>
  <c r="N15" i="3"/>
  <c r="B2" i="3" a="1"/>
  <c r="B2" i="3" s="1"/>
  <c r="E2" i="3" l="1" a="1"/>
  <c r="E2" i="3" s="1"/>
  <c r="F2" i="3" s="1"/>
  <c r="F3" i="3"/>
  <c r="A5" i="3"/>
  <c r="C4" i="3" a="1"/>
  <c r="C4" i="3" s="1"/>
  <c r="B4" i="3" a="1"/>
  <c r="B4" i="3" s="1"/>
  <c r="G3" i="3" l="1"/>
  <c r="G2" i="3"/>
  <c r="E4" i="3" a="1"/>
  <c r="E4" i="3" s="1"/>
  <c r="F4" i="3" s="1"/>
  <c r="C5" i="3" a="1"/>
  <c r="C5" i="3" s="1"/>
  <c r="B5" i="3" a="1"/>
  <c r="B5" i="3" s="1"/>
  <c r="E5" i="3" s="1" a="1"/>
  <c r="E5" i="3" s="1"/>
  <c r="A6" i="3"/>
  <c r="G4" i="3" l="1"/>
  <c r="F5" i="3"/>
  <c r="G5" i="3" s="1"/>
  <c r="A7" i="3"/>
  <c r="C6" i="3" a="1"/>
  <c r="C6" i="3" s="1"/>
  <c r="B6" i="3" a="1"/>
  <c r="B6" i="3" s="1"/>
  <c r="B7" i="3" l="1" a="1"/>
  <c r="B7" i="3" s="1"/>
  <c r="A8" i="3"/>
  <c r="C7" i="3" a="1"/>
  <c r="C7" i="3" s="1"/>
  <c r="E7" i="3" a="1"/>
  <c r="E7" i="3" s="1"/>
  <c r="E6" i="3" a="1"/>
  <c r="E6" i="3" s="1"/>
  <c r="F6" i="3" s="1"/>
  <c r="G6" i="3" l="1"/>
  <c r="F7" i="3"/>
  <c r="G7" i="3" s="1"/>
  <c r="C8" i="3" a="1"/>
  <c r="C8" i="3" s="1"/>
  <c r="B8" i="3" a="1"/>
  <c r="B8" i="3" s="1"/>
  <c r="A9" i="3"/>
  <c r="A10" i="3" l="1"/>
  <c r="B9" i="3" a="1"/>
  <c r="B9" i="3" s="1"/>
  <c r="E9" i="3" s="1" a="1"/>
  <c r="E9" i="3" s="1"/>
  <c r="C9" i="3" a="1"/>
  <c r="C9" i="3" s="1"/>
  <c r="E8" i="3" a="1"/>
  <c r="E8" i="3" s="1"/>
  <c r="F8" i="3" s="1"/>
  <c r="G8" i="3" l="1"/>
  <c r="F9" i="3"/>
  <c r="G9" i="3" s="1"/>
  <c r="C10" i="3" a="1"/>
  <c r="C10" i="3" s="1"/>
  <c r="B10" i="3" a="1"/>
  <c r="B10" i="3" s="1"/>
  <c r="A11" i="3"/>
  <c r="E10" i="3" l="1" a="1"/>
  <c r="E10" i="3" s="1"/>
  <c r="F10" i="3" s="1"/>
  <c r="A12" i="3"/>
  <c r="C11" i="3" a="1"/>
  <c r="C11" i="3" s="1"/>
  <c r="B11" i="3" a="1"/>
  <c r="B11" i="3" s="1"/>
  <c r="G10" i="3" l="1"/>
  <c r="E11" i="3" a="1"/>
  <c r="E11" i="3" s="1"/>
  <c r="F11" i="3" s="1"/>
  <c r="G11" i="3" s="1"/>
  <c r="A13" i="3"/>
  <c r="B12" i="3" a="1"/>
  <c r="B12" i="3" s="1"/>
  <c r="C12" i="3" a="1"/>
  <c r="C12" i="3" s="1"/>
  <c r="E12" i="3" a="1"/>
  <c r="E12" i="3" s="1"/>
  <c r="F12" i="3" l="1"/>
  <c r="G12" i="3" s="1"/>
  <c r="C13" i="3" a="1"/>
  <c r="C13" i="3" s="1"/>
  <c r="B13" i="3" a="1"/>
  <c r="B13" i="3" s="1"/>
  <c r="A14" i="3"/>
  <c r="E13" i="3" a="1"/>
  <c r="E13" i="3" s="1"/>
  <c r="A15" i="3" l="1"/>
  <c r="C14" i="3" a="1"/>
  <c r="C14" i="3" s="1"/>
  <c r="B14" i="3" a="1"/>
  <c r="B14" i="3" s="1"/>
  <c r="F13" i="3"/>
  <c r="G13" i="3" s="1"/>
  <c r="E14" i="3" l="1" a="1"/>
  <c r="E14" i="3" s="1"/>
  <c r="F14" i="3" s="1"/>
  <c r="G14" i="3" s="1"/>
  <c r="B15" i="3" a="1"/>
  <c r="B15" i="3" s="1"/>
  <c r="A16" i="3"/>
  <c r="C15" i="3" a="1"/>
  <c r="C15" i="3" s="1"/>
  <c r="E15" i="3" a="1"/>
  <c r="E15" i="3" s="1"/>
  <c r="C16" i="3" l="1" a="1"/>
  <c r="C16" i="3" s="1"/>
  <c r="B16" i="3" a="1"/>
  <c r="B16" i="3" s="1"/>
  <c r="A17" i="3"/>
  <c r="F15" i="3"/>
  <c r="G15" i="3" s="1"/>
  <c r="A18" i="3" l="1"/>
  <c r="C17" i="3" a="1"/>
  <c r="C17" i="3" s="1"/>
  <c r="B17" i="3" a="1"/>
  <c r="B17" i="3" s="1"/>
  <c r="E16" i="3" a="1"/>
  <c r="E16" i="3" s="1"/>
  <c r="F16" i="3" s="1"/>
  <c r="G16" i="3" s="1"/>
  <c r="E17" i="3" l="1" a="1"/>
  <c r="E17" i="3" s="1"/>
  <c r="F17" i="3" s="1"/>
  <c r="G17" i="3" s="1"/>
  <c r="B18" i="3" a="1"/>
  <c r="B18" i="3" s="1"/>
  <c r="C18" i="3" a="1"/>
  <c r="C18" i="3" s="1"/>
  <c r="A19" i="3"/>
  <c r="E18" i="3" l="1" a="1"/>
  <c r="E18" i="3" s="1"/>
  <c r="C19" i="3" a="1"/>
  <c r="C19" i="3" s="1"/>
  <c r="B19" i="3" a="1"/>
  <c r="B19" i="3" s="1"/>
  <c r="A20" i="3"/>
  <c r="F18" i="3"/>
  <c r="G18" i="3" s="1"/>
  <c r="A21" i="3" l="1"/>
  <c r="C20" i="3" a="1"/>
  <c r="C20" i="3" s="1"/>
  <c r="B20" i="3" a="1"/>
  <c r="B20" i="3" s="1"/>
  <c r="E19" i="3" a="1"/>
  <c r="E19" i="3" s="1"/>
  <c r="F19" i="3" s="1"/>
  <c r="G19" i="3" s="1"/>
  <c r="E20" i="3" l="1" a="1"/>
  <c r="E20" i="3" s="1"/>
  <c r="F20" i="3" s="1"/>
  <c r="G20" i="3" s="1"/>
  <c r="C21" i="3" a="1"/>
  <c r="C21" i="3" s="1"/>
  <c r="B21" i="3" a="1"/>
  <c r="B21" i="3" s="1"/>
  <c r="E21" i="3" a="1"/>
  <c r="E21" i="3" s="1"/>
  <c r="A22" i="3"/>
  <c r="A23" i="3" l="1"/>
  <c r="C22" i="3" a="1"/>
  <c r="C22" i="3" s="1"/>
  <c r="B22" i="3" a="1"/>
  <c r="B22" i="3" s="1"/>
  <c r="F21" i="3"/>
  <c r="G21" i="3" s="1"/>
  <c r="E22" i="3" l="1" a="1"/>
  <c r="E22" i="3" s="1"/>
  <c r="F22" i="3" s="1"/>
  <c r="G22" i="3" s="1"/>
  <c r="A24" i="3"/>
  <c r="C23" i="3" a="1"/>
  <c r="C23" i="3" s="1"/>
  <c r="B23" i="3" a="1"/>
  <c r="B23" i="3" s="1"/>
  <c r="E23" i="3" a="1"/>
  <c r="E23" i="3" s="1"/>
  <c r="F23" i="3" l="1"/>
  <c r="G23" i="3" s="1"/>
  <c r="C24" i="3" a="1"/>
  <c r="C24" i="3" s="1"/>
  <c r="B24" i="3" a="1"/>
  <c r="B24" i="3" s="1"/>
  <c r="A25" i="3"/>
  <c r="A26" i="3" l="1"/>
  <c r="B25" i="3" a="1"/>
  <c r="B25" i="3" s="1"/>
  <c r="C25" i="3" a="1"/>
  <c r="C25" i="3" s="1"/>
  <c r="E24" i="3" a="1"/>
  <c r="E24" i="3" s="1"/>
  <c r="F24" i="3" s="1"/>
  <c r="G24" i="3" s="1"/>
  <c r="E25" i="3" l="1" a="1"/>
  <c r="E25" i="3" s="1"/>
  <c r="F25" i="3" s="1"/>
  <c r="G25" i="3" s="1"/>
  <c r="B26" i="3" a="1"/>
  <c r="B26" i="3" s="1"/>
  <c r="A27" i="3"/>
  <c r="C26" i="3" a="1"/>
  <c r="C26" i="3" s="1"/>
  <c r="E26" i="3" s="1" a="1"/>
  <c r="E26" i="3" s="1"/>
  <c r="C27" i="3" l="1" a="1"/>
  <c r="C27" i="3" s="1"/>
  <c r="B27" i="3" a="1"/>
  <c r="B27" i="3" s="1"/>
  <c r="A28" i="3"/>
  <c r="F26" i="3"/>
  <c r="G26" i="3" s="1"/>
  <c r="A29" i="3" l="1"/>
  <c r="B28" i="3" a="1"/>
  <c r="B28" i="3" s="1"/>
  <c r="C28" i="3" a="1"/>
  <c r="C28" i="3" s="1"/>
  <c r="E27" i="3" a="1"/>
  <c r="E27" i="3" s="1"/>
  <c r="F27" i="3" s="1"/>
  <c r="G27" i="3" s="1"/>
  <c r="E28" i="3" l="1" a="1"/>
  <c r="E28" i="3" s="1"/>
  <c r="F28" i="3" s="1"/>
  <c r="G28" i="3" s="1"/>
  <c r="C29" i="3" a="1"/>
  <c r="C29" i="3" s="1"/>
  <c r="B29" i="3" a="1"/>
  <c r="B29" i="3" s="1"/>
  <c r="E29" i="3" s="1" a="1"/>
  <c r="E29" i="3" s="1"/>
  <c r="A30" i="3"/>
  <c r="F29" i="3" l="1"/>
  <c r="G29" i="3" s="1"/>
  <c r="A31" i="3"/>
  <c r="C30" i="3" a="1"/>
  <c r="C30" i="3" s="1"/>
  <c r="B30" i="3" a="1"/>
  <c r="B30" i="3" s="1"/>
  <c r="E30" i="3" l="1" a="1"/>
  <c r="E30" i="3" s="1"/>
  <c r="F30" i="3" s="1"/>
  <c r="G30" i="3" s="1"/>
  <c r="A32" i="3"/>
  <c r="C31" i="3" a="1"/>
  <c r="C31" i="3" s="1"/>
  <c r="B31" i="3" a="1"/>
  <c r="B31" i="3" s="1"/>
  <c r="E31" i="3" a="1"/>
  <c r="E31" i="3" s="1"/>
  <c r="F31" i="3" l="1"/>
  <c r="G31" i="3" s="1"/>
  <c r="C32" i="3" a="1"/>
  <c r="C32" i="3" s="1"/>
  <c r="B32" i="3" a="1"/>
  <c r="B32" i="3" s="1"/>
  <c r="A33" i="3"/>
  <c r="A34" i="3" l="1"/>
  <c r="C33" i="3" a="1"/>
  <c r="C33" i="3" s="1"/>
  <c r="B33" i="3" a="1"/>
  <c r="B33" i="3" s="1"/>
  <c r="E32" i="3" a="1"/>
  <c r="E32" i="3" s="1"/>
  <c r="F32" i="3" s="1"/>
  <c r="G32" i="3" s="1"/>
  <c r="E33" i="3" l="1" a="1"/>
  <c r="E33" i="3" s="1"/>
  <c r="F33" i="3" s="1"/>
  <c r="G33" i="3" s="1"/>
  <c r="B34" i="3" a="1"/>
  <c r="B34" i="3" s="1"/>
  <c r="C34" i="3" a="1"/>
  <c r="C34" i="3" s="1"/>
  <c r="A35" i="3"/>
  <c r="E34" i="3" a="1"/>
  <c r="E34" i="3" s="1"/>
  <c r="C35" i="3" l="1" a="1"/>
  <c r="C35" i="3" s="1"/>
  <c r="B35" i="3" a="1"/>
  <c r="B35" i="3" s="1"/>
  <c r="A36" i="3"/>
  <c r="F34" i="3"/>
  <c r="G34" i="3" s="1"/>
  <c r="A37" i="3" l="1"/>
  <c r="B36" i="3" a="1"/>
  <c r="B36" i="3" s="1"/>
  <c r="C36" i="3" a="1"/>
  <c r="C36" i="3" s="1"/>
  <c r="E35" i="3" a="1"/>
  <c r="E35" i="3" s="1"/>
  <c r="F35" i="3" s="1"/>
  <c r="G35" i="3" s="1"/>
  <c r="E36" i="3" l="1" a="1"/>
  <c r="E36" i="3" s="1"/>
  <c r="F36" i="3" s="1"/>
  <c r="G36" i="3" s="1"/>
  <c r="C37" i="3" a="1"/>
  <c r="C37" i="3" s="1"/>
  <c r="B37" i="3" a="1"/>
  <c r="B37" i="3" s="1"/>
  <c r="A38" i="3"/>
  <c r="A39" i="3" l="1"/>
  <c r="C38" i="3" a="1"/>
  <c r="C38" i="3" s="1"/>
  <c r="B38" i="3" a="1"/>
  <c r="B38" i="3" s="1"/>
  <c r="E37" i="3" a="1"/>
  <c r="E37" i="3" s="1"/>
  <c r="F37" i="3" s="1"/>
  <c r="G37" i="3" s="1"/>
  <c r="E38" i="3" l="1" a="1"/>
  <c r="E38" i="3" s="1"/>
  <c r="F38" i="3" s="1"/>
  <c r="G38" i="3" s="1"/>
  <c r="A40" i="3"/>
  <c r="C39" i="3" a="1"/>
  <c r="C39" i="3" s="1"/>
  <c r="B39" i="3" a="1"/>
  <c r="B39" i="3" s="1"/>
  <c r="E39" i="3" l="1" a="1"/>
  <c r="E39" i="3" s="1"/>
  <c r="F39" i="3" s="1"/>
  <c r="G39" i="3" s="1"/>
  <c r="C40" i="3" a="1"/>
  <c r="C40" i="3" s="1"/>
  <c r="B40" i="3" a="1"/>
  <c r="B40" i="3" s="1"/>
  <c r="A41" i="3"/>
  <c r="A42" i="3" l="1"/>
  <c r="B41" i="3" a="1"/>
  <c r="B41" i="3" s="1"/>
  <c r="C41" i="3" a="1"/>
  <c r="C41" i="3" s="1"/>
  <c r="E40" i="3" a="1"/>
  <c r="E40" i="3" s="1"/>
  <c r="F40" i="3" s="1"/>
  <c r="G40" i="3" s="1"/>
  <c r="E41" i="3" l="1" a="1"/>
  <c r="E41" i="3" s="1"/>
  <c r="F41" i="3" s="1"/>
  <c r="G41" i="3" s="1"/>
  <c r="B42" i="3" a="1"/>
  <c r="B42" i="3" s="1"/>
  <c r="A43" i="3"/>
  <c r="C42" i="3" a="1"/>
  <c r="C42" i="3" s="1"/>
  <c r="E42" i="3" s="1" a="1"/>
  <c r="E42" i="3" s="1"/>
  <c r="C43" i="3" l="1" a="1"/>
  <c r="C43" i="3" s="1"/>
  <c r="B43" i="3" a="1"/>
  <c r="B43" i="3" s="1"/>
  <c r="E43" i="3" s="1" a="1"/>
  <c r="E43" i="3" s="1"/>
  <c r="A44" i="3"/>
  <c r="F42" i="3"/>
  <c r="G42" i="3" s="1"/>
  <c r="A45" i="3" l="1"/>
  <c r="B44" i="3" a="1"/>
  <c r="B44" i="3" s="1"/>
  <c r="C44" i="3" a="1"/>
  <c r="C44" i="3" s="1"/>
  <c r="F43" i="3"/>
  <c r="G43" i="3" s="1"/>
  <c r="E44" i="3" l="1" a="1"/>
  <c r="E44" i="3" s="1"/>
  <c r="F44" i="3" s="1"/>
  <c r="G44" i="3" s="1"/>
  <c r="C45" i="3" a="1"/>
  <c r="C45" i="3" s="1"/>
  <c r="B45" i="3" a="1"/>
  <c r="B45" i="3" s="1"/>
  <c r="A46" i="3"/>
  <c r="E45" i="3" l="1" a="1"/>
  <c r="E45" i="3" s="1"/>
  <c r="F45" i="3" s="1"/>
  <c r="G45" i="3" s="1"/>
  <c r="A47" i="3"/>
  <c r="C46" i="3" a="1"/>
  <c r="C46" i="3" s="1"/>
  <c r="B46" i="3" a="1"/>
  <c r="B46" i="3" s="1"/>
  <c r="E46" i="3" l="1" a="1"/>
  <c r="E46" i="3" s="1"/>
  <c r="F46" i="3" s="1"/>
  <c r="G46" i="3" s="1"/>
  <c r="A48" i="3"/>
  <c r="B47" i="3" a="1"/>
  <c r="B47" i="3" s="1"/>
  <c r="C47" i="3" a="1"/>
  <c r="C47" i="3" s="1"/>
  <c r="E47" i="3" l="1" a="1"/>
  <c r="E47" i="3" s="1"/>
  <c r="F47" i="3" s="1"/>
  <c r="G47" i="3" s="1"/>
  <c r="C48" i="3" a="1"/>
  <c r="C48" i="3" s="1"/>
  <c r="B48" i="3" a="1"/>
  <c r="B48" i="3" s="1"/>
  <c r="A49" i="3"/>
  <c r="A50" i="3" l="1"/>
  <c r="C49" i="3" a="1"/>
  <c r="C49" i="3" s="1"/>
  <c r="B49" i="3" a="1"/>
  <c r="B49" i="3" s="1"/>
  <c r="E48" i="3" a="1"/>
  <c r="E48" i="3" s="1"/>
  <c r="F48" i="3" s="1"/>
  <c r="G48" i="3" s="1"/>
  <c r="E49" i="3" l="1" a="1"/>
  <c r="E49" i="3" s="1"/>
  <c r="F49" i="3" s="1"/>
  <c r="G49" i="3" s="1"/>
  <c r="B50" i="3" a="1"/>
  <c r="B50" i="3" s="1"/>
  <c r="A51" i="3"/>
  <c r="C50" i="3" a="1"/>
  <c r="C50" i="3" s="1"/>
  <c r="E50" i="3" a="1"/>
  <c r="E50" i="3" s="1"/>
  <c r="C51" i="3" l="1" a="1"/>
  <c r="C51" i="3" s="1"/>
  <c r="B51" i="3" a="1"/>
  <c r="B51" i="3" s="1"/>
  <c r="A52" i="3"/>
  <c r="F50" i="3"/>
  <c r="G50" i="3" s="1"/>
  <c r="A53" i="3" l="1"/>
  <c r="B52" i="3" a="1"/>
  <c r="B52" i="3" s="1"/>
  <c r="C52" i="3" a="1"/>
  <c r="C52" i="3" s="1"/>
  <c r="E51" i="3" a="1"/>
  <c r="E51" i="3" s="1"/>
  <c r="F51" i="3" s="1"/>
  <c r="G51" i="3" s="1"/>
  <c r="E52" i="3" l="1" a="1"/>
  <c r="E52" i="3" s="1"/>
  <c r="F52" i="3" s="1"/>
  <c r="G52" i="3" s="1"/>
  <c r="C53" i="3" a="1"/>
  <c r="C53" i="3" s="1"/>
  <c r="B53" i="3" a="1"/>
  <c r="B53" i="3" s="1"/>
  <c r="A54" i="3"/>
  <c r="A55" i="3" l="1"/>
  <c r="C54" i="3" a="1"/>
  <c r="C54" i="3" s="1"/>
  <c r="B54" i="3" a="1"/>
  <c r="B54" i="3" s="1"/>
  <c r="E53" i="3" a="1"/>
  <c r="E53" i="3" s="1"/>
  <c r="F53" i="3" s="1"/>
  <c r="G53" i="3" s="1"/>
  <c r="E54" i="3" l="1" a="1"/>
  <c r="E54" i="3" s="1"/>
  <c r="F54" i="3" s="1"/>
  <c r="G54" i="3" s="1"/>
  <c r="A56" i="3"/>
  <c r="C55" i="3" a="1"/>
  <c r="C55" i="3" s="1"/>
  <c r="B55" i="3" a="1"/>
  <c r="B55" i="3" s="1"/>
  <c r="E55" i="3" a="1"/>
  <c r="E55" i="3" s="1"/>
  <c r="F55" i="3" l="1"/>
  <c r="G55" i="3" s="1"/>
  <c r="C56" i="3" a="1"/>
  <c r="C56" i="3" s="1"/>
  <c r="B56" i="3" a="1"/>
  <c r="B56" i="3" s="1"/>
  <c r="A57" i="3"/>
  <c r="A58" i="3" l="1"/>
  <c r="C57" i="3" a="1"/>
  <c r="C57" i="3" s="1"/>
  <c r="B57" i="3" a="1"/>
  <c r="B57" i="3" s="1"/>
  <c r="E56" i="3" a="1"/>
  <c r="E56" i="3" s="1"/>
  <c r="F56" i="3" s="1"/>
  <c r="G56" i="3" s="1"/>
  <c r="E57" i="3" l="1" a="1"/>
  <c r="E57" i="3" s="1"/>
  <c r="F57" i="3" s="1"/>
  <c r="G57" i="3" s="1"/>
  <c r="B58" i="3" a="1"/>
  <c r="B58" i="3" s="1"/>
  <c r="A59" i="3"/>
  <c r="C58" i="3" a="1"/>
  <c r="C58" i="3" s="1"/>
  <c r="E58" i="3" s="1" a="1"/>
  <c r="E58" i="3" s="1"/>
  <c r="C59" i="3" l="1" a="1"/>
  <c r="C59" i="3" s="1"/>
  <c r="B59" i="3" a="1"/>
  <c r="B59" i="3" s="1"/>
  <c r="A60" i="3"/>
  <c r="F58" i="3"/>
  <c r="G58" i="3" s="1"/>
  <c r="A61" i="3" l="1"/>
  <c r="B60" i="3" a="1"/>
  <c r="B60" i="3" s="1"/>
  <c r="C60" i="3" a="1"/>
  <c r="C60" i="3" s="1"/>
  <c r="E59" i="3" a="1"/>
  <c r="E59" i="3" s="1"/>
  <c r="F59" i="3" s="1"/>
  <c r="G59" i="3" s="1"/>
  <c r="E60" i="3" l="1" a="1"/>
  <c r="E60" i="3" s="1"/>
  <c r="F60" i="3" s="1"/>
  <c r="G60" i="3" s="1"/>
  <c r="C61" i="3" a="1"/>
  <c r="C61" i="3" s="1"/>
  <c r="B61" i="3" a="1"/>
  <c r="B61" i="3" s="1"/>
  <c r="A62" i="3"/>
  <c r="E61" i="3" l="1" a="1"/>
  <c r="E61" i="3" s="1"/>
  <c r="F61" i="3" s="1"/>
  <c r="G61" i="3" s="1"/>
  <c r="A63" i="3"/>
  <c r="C62" i="3" a="1"/>
  <c r="C62" i="3" s="1"/>
  <c r="B62" i="3" a="1"/>
  <c r="B62" i="3" s="1"/>
  <c r="E62" i="3" l="1" a="1"/>
  <c r="E62" i="3" s="1"/>
  <c r="F62" i="3" s="1"/>
  <c r="G62" i="3" s="1"/>
  <c r="A64" i="3"/>
  <c r="C63" i="3" a="1"/>
  <c r="C63" i="3" s="1"/>
  <c r="B63" i="3" a="1"/>
  <c r="B63" i="3" s="1"/>
  <c r="E63" i="3" l="1" a="1"/>
  <c r="E63" i="3" s="1"/>
  <c r="F63" i="3" s="1"/>
  <c r="G63" i="3" s="1"/>
  <c r="C64" i="3" a="1"/>
  <c r="C64" i="3" s="1"/>
  <c r="B64" i="3" a="1"/>
  <c r="B64" i="3" s="1"/>
  <c r="A65" i="3"/>
  <c r="A66" i="3" l="1"/>
  <c r="C65" i="3" a="1"/>
  <c r="C65" i="3" s="1"/>
  <c r="B65" i="3" a="1"/>
  <c r="B65" i="3" s="1"/>
  <c r="E64" i="3" a="1"/>
  <c r="E64" i="3" s="1"/>
  <c r="F64" i="3" s="1"/>
  <c r="G64" i="3" s="1"/>
  <c r="E65" i="3" l="1" a="1"/>
  <c r="E65" i="3" s="1"/>
  <c r="F65" i="3" s="1"/>
  <c r="G65" i="3" s="1"/>
  <c r="B66" i="3" a="1"/>
  <c r="B66" i="3" s="1"/>
  <c r="A67" i="3"/>
  <c r="C66" i="3" a="1"/>
  <c r="C66" i="3" s="1"/>
  <c r="E66" i="3" a="1"/>
  <c r="E66" i="3" s="1"/>
  <c r="C67" i="3" l="1" a="1"/>
  <c r="C67" i="3" s="1"/>
  <c r="B67" i="3" a="1"/>
  <c r="B67" i="3" s="1"/>
  <c r="A68" i="3"/>
  <c r="F66" i="3"/>
  <c r="G66" i="3" s="1"/>
  <c r="A69" i="3" l="1"/>
  <c r="B68" i="3" a="1"/>
  <c r="B68" i="3" s="1"/>
  <c r="C68" i="3" a="1"/>
  <c r="C68" i="3" s="1"/>
  <c r="E67" i="3" a="1"/>
  <c r="E67" i="3" s="1"/>
  <c r="F67" i="3" s="1"/>
  <c r="G67" i="3" s="1"/>
  <c r="E68" i="3" l="1" a="1"/>
  <c r="E68" i="3" s="1"/>
  <c r="F68" i="3" s="1"/>
  <c r="G68" i="3" s="1"/>
  <c r="C69" i="3" a="1"/>
  <c r="C69" i="3" s="1"/>
  <c r="B69" i="3" a="1"/>
  <c r="B69" i="3" s="1"/>
  <c r="E69" i="3" s="1" a="1"/>
  <c r="E69" i="3" s="1"/>
  <c r="A70" i="3"/>
  <c r="A71" i="3" l="1"/>
  <c r="C70" i="3" a="1"/>
  <c r="C70" i="3" s="1"/>
  <c r="B70" i="3" a="1"/>
  <c r="B70" i="3" s="1"/>
  <c r="F69" i="3"/>
  <c r="G69" i="3" s="1"/>
  <c r="E70" i="3" l="1" a="1"/>
  <c r="E70" i="3" s="1"/>
  <c r="F70" i="3" s="1"/>
  <c r="G70" i="3" s="1"/>
  <c r="A72" i="3"/>
  <c r="C71" i="3" a="1"/>
  <c r="C71" i="3" s="1"/>
  <c r="B71" i="3" a="1"/>
  <c r="B71" i="3" s="1"/>
  <c r="E71" i="3" l="1" a="1"/>
  <c r="E71" i="3" s="1"/>
  <c r="F71" i="3" s="1"/>
  <c r="G71" i="3" s="1"/>
  <c r="C72" i="3" a="1"/>
  <c r="C72" i="3" s="1"/>
  <c r="B72" i="3" a="1"/>
  <c r="B72" i="3" s="1"/>
  <c r="A73" i="3"/>
  <c r="A74" i="3" l="1"/>
  <c r="C73" i="3" a="1"/>
  <c r="C73" i="3" s="1"/>
  <c r="B73" i="3" a="1"/>
  <c r="B73" i="3" s="1"/>
  <c r="E72" i="3" a="1"/>
  <c r="E72" i="3" s="1"/>
  <c r="F72" i="3" s="1"/>
  <c r="G72" i="3" s="1"/>
  <c r="E73" i="3" l="1" a="1"/>
  <c r="E73" i="3" s="1"/>
  <c r="F73" i="3" s="1"/>
  <c r="G73" i="3" s="1"/>
  <c r="B74" i="3" a="1"/>
  <c r="B74" i="3" s="1"/>
  <c r="A75" i="3"/>
  <c r="C74" i="3" a="1"/>
  <c r="C74" i="3" s="1"/>
  <c r="E74" i="3" s="1" a="1"/>
  <c r="E74" i="3" s="1"/>
  <c r="C75" i="3" l="1" a="1"/>
  <c r="C75" i="3" s="1"/>
  <c r="B75" i="3" a="1"/>
  <c r="B75" i="3" s="1"/>
  <c r="A76" i="3"/>
  <c r="F74" i="3"/>
  <c r="G74" i="3" s="1"/>
  <c r="A77" i="3" l="1"/>
  <c r="C76" i="3" a="1"/>
  <c r="C76" i="3" s="1"/>
  <c r="B76" i="3" a="1"/>
  <c r="B76" i="3" s="1"/>
  <c r="E75" i="3" a="1"/>
  <c r="E75" i="3" s="1"/>
  <c r="F75" i="3" s="1"/>
  <c r="G75" i="3" s="1"/>
  <c r="E76" i="3" l="1" a="1"/>
  <c r="E76" i="3" s="1"/>
  <c r="F76" i="3" s="1"/>
  <c r="G76" i="3" s="1"/>
  <c r="C77" i="3" a="1"/>
  <c r="C77" i="3" s="1"/>
  <c r="B77" i="3" a="1"/>
  <c r="B77" i="3" s="1"/>
  <c r="E77" i="3" a="1"/>
  <c r="E77" i="3" s="1"/>
  <c r="A78" i="3"/>
  <c r="A79" i="3" l="1"/>
  <c r="C78" i="3" a="1"/>
  <c r="C78" i="3" s="1"/>
  <c r="B78" i="3" a="1"/>
  <c r="B78" i="3" s="1"/>
  <c r="F77" i="3"/>
  <c r="G77" i="3" s="1"/>
  <c r="E78" i="3" l="1" a="1"/>
  <c r="E78" i="3" s="1"/>
  <c r="F78" i="3" s="1"/>
  <c r="G78" i="3" s="1"/>
  <c r="A80" i="3"/>
  <c r="C79" i="3" a="1"/>
  <c r="C79" i="3" s="1"/>
  <c r="B79" i="3" a="1"/>
  <c r="B79" i="3" s="1"/>
  <c r="E79" i="3" l="1" a="1"/>
  <c r="E79" i="3" s="1"/>
  <c r="F79" i="3" s="1"/>
  <c r="G79" i="3" s="1"/>
  <c r="C80" i="3" a="1"/>
  <c r="C80" i="3" s="1"/>
  <c r="B80" i="3" a="1"/>
  <c r="B80" i="3" s="1"/>
  <c r="A81" i="3"/>
  <c r="E80" i="3" l="1" a="1"/>
  <c r="E80" i="3" s="1"/>
  <c r="F80" i="3" s="1"/>
  <c r="G80" i="3" s="1"/>
  <c r="A82" i="3"/>
  <c r="C81" i="3" a="1"/>
  <c r="C81" i="3" s="1"/>
  <c r="B81" i="3" a="1"/>
  <c r="B81" i="3" s="1"/>
  <c r="E81" i="3" l="1" a="1"/>
  <c r="E81" i="3" s="1"/>
  <c r="F81" i="3" s="1"/>
  <c r="G81" i="3" s="1"/>
  <c r="B82" i="3" a="1"/>
  <c r="B82" i="3" s="1"/>
  <c r="A83" i="3"/>
  <c r="C82" i="3" a="1"/>
  <c r="C82" i="3" s="1"/>
  <c r="E82" i="3" a="1"/>
  <c r="E82" i="3" s="1"/>
  <c r="C83" i="3" l="1" a="1"/>
  <c r="C83" i="3" s="1"/>
  <c r="B83" i="3" a="1"/>
  <c r="B83" i="3" s="1"/>
  <c r="A84" i="3"/>
  <c r="F82" i="3"/>
  <c r="G82" i="3" s="1"/>
  <c r="A85" i="3" l="1"/>
  <c r="C84" i="3" a="1"/>
  <c r="C84" i="3" s="1"/>
  <c r="B84" i="3" a="1"/>
  <c r="B84" i="3" s="1"/>
  <c r="E83" i="3" a="1"/>
  <c r="E83" i="3" s="1"/>
  <c r="F83" i="3" s="1"/>
  <c r="G83" i="3" s="1"/>
  <c r="E84" i="3" l="1" a="1"/>
  <c r="E84" i="3" s="1"/>
  <c r="F84" i="3" s="1"/>
  <c r="G84" i="3" s="1"/>
  <c r="C85" i="3" a="1"/>
  <c r="C85" i="3" s="1"/>
  <c r="B85" i="3" a="1"/>
  <c r="B85" i="3" s="1"/>
  <c r="A86" i="3"/>
  <c r="E85" i="3" a="1"/>
  <c r="E85" i="3" s="1"/>
  <c r="A87" i="3" l="1"/>
  <c r="C86" i="3" a="1"/>
  <c r="C86" i="3" s="1"/>
  <c r="B86" i="3" a="1"/>
  <c r="B86" i="3" s="1"/>
  <c r="F85" i="3"/>
  <c r="G85" i="3" s="1"/>
  <c r="E86" i="3" l="1" a="1"/>
  <c r="E86" i="3" s="1"/>
  <c r="F86" i="3" s="1"/>
  <c r="G86" i="3" s="1"/>
  <c r="A88" i="3"/>
  <c r="C87" i="3" a="1"/>
  <c r="C87" i="3" s="1"/>
  <c r="B87" i="3" a="1"/>
  <c r="B87" i="3" s="1"/>
  <c r="E87" i="3" l="1" a="1"/>
  <c r="E87" i="3" s="1"/>
  <c r="F87" i="3" s="1"/>
  <c r="G87" i="3" s="1"/>
  <c r="C88" i="3" a="1"/>
  <c r="C88" i="3" s="1"/>
  <c r="B88" i="3" a="1"/>
  <c r="B88" i="3" s="1"/>
  <c r="A89" i="3"/>
  <c r="A90" i="3" l="1"/>
  <c r="C89" i="3" a="1"/>
  <c r="C89" i="3" s="1"/>
  <c r="B89" i="3" a="1"/>
  <c r="B89" i="3" s="1"/>
  <c r="E88" i="3" a="1"/>
  <c r="E88" i="3" s="1"/>
  <c r="F88" i="3" s="1"/>
  <c r="G88" i="3" s="1"/>
  <c r="E89" i="3" l="1" a="1"/>
  <c r="E89" i="3" s="1"/>
  <c r="F89" i="3" s="1"/>
  <c r="G89" i="3" s="1"/>
  <c r="B90" i="3" a="1"/>
  <c r="B90" i="3" s="1"/>
  <c r="A91" i="3"/>
  <c r="C90" i="3" a="1"/>
  <c r="C90" i="3" s="1"/>
  <c r="E90" i="3" s="1" a="1"/>
  <c r="E90" i="3" s="1"/>
  <c r="C91" i="3" l="1" a="1"/>
  <c r="C91" i="3" s="1"/>
  <c r="B91" i="3" a="1"/>
  <c r="B91" i="3" s="1"/>
  <c r="F90" i="3"/>
  <c r="G90" i="3" s="1"/>
  <c r="E91" i="3" l="1" a="1"/>
  <c r="E91" i="3" s="1"/>
  <c r="F91" i="3" l="1"/>
  <c r="G91" i="3" l="1"/>
</calcChain>
</file>

<file path=xl/sharedStrings.xml><?xml version="1.0" encoding="utf-8"?>
<sst xmlns="http://schemas.openxmlformats.org/spreadsheetml/2006/main" count="5058" uniqueCount="655">
  <si>
    <t/>
  </si>
  <si>
    <t>Profit And Loss by Days</t>
  </si>
  <si>
    <t>Eagle II LLC - Nevada Corp</t>
  </si>
  <si>
    <t>Jan 01 - Feb 03 2026</t>
  </si>
  <si>
    <t>Account</t>
  </si>
  <si>
    <t>Total</t>
  </si>
  <si>
    <t>Income</t>
  </si>
  <si>
    <t xml:space="preserve">    Sales</t>
  </si>
  <si>
    <t xml:space="preserve">        Direct Ad Sales Revenue</t>
  </si>
  <si>
    <t xml:space="preserve">        Programmatic Ad Revenue</t>
  </si>
  <si>
    <t xml:space="preserve">        SVOD Revenue</t>
  </si>
  <si>
    <t xml:space="preserve">    Total Sales</t>
  </si>
  <si>
    <t>Total Income</t>
  </si>
  <si>
    <t>Cost of Goods Sold</t>
  </si>
  <si>
    <t xml:space="preserve">    5100 Cost of Goods Sold</t>
  </si>
  <si>
    <t xml:space="preserve">        5120 Data Provider Services</t>
  </si>
  <si>
    <t xml:space="preserve">        5130 Web Hosting Services</t>
  </si>
  <si>
    <t xml:space="preserve">    Total 5100 Cost of Goods Sold</t>
  </si>
  <si>
    <t>Total Cost of Goods Sold</t>
  </si>
  <si>
    <t>Gross Profit</t>
  </si>
  <si>
    <t>Expenses</t>
  </si>
  <si>
    <t xml:space="preserve">    Adminstrative Expenses</t>
  </si>
  <si>
    <t xml:space="preserve">        Contractor Recruiting</t>
  </si>
  <si>
    <t xml:space="preserve">        Shipping &amp; Mailing Fees</t>
  </si>
  <si>
    <t xml:space="preserve">    Total Adminstrative Expenses</t>
  </si>
  <si>
    <t xml:space="preserve">    Advertising</t>
  </si>
  <si>
    <t xml:space="preserve">        Digital Advertising</t>
  </si>
  <si>
    <t xml:space="preserve">    Total Advertising</t>
  </si>
  <si>
    <t xml:space="preserve">    Contractor Benefits</t>
  </si>
  <si>
    <t xml:space="preserve">    Contractor Reimbursement Expense</t>
  </si>
  <si>
    <t xml:space="preserve">        Contractor Reimbursement - Administrative</t>
  </si>
  <si>
    <t xml:space="preserve">        Contractor Reimbursement - Healthcare</t>
  </si>
  <si>
    <t xml:space="preserve">        Contractor Travel Reimbursement</t>
  </si>
  <si>
    <t xml:space="preserve">    Total Contractor Reimbursement Expense</t>
  </si>
  <si>
    <t xml:space="preserve">    Employee Offloading</t>
  </si>
  <si>
    <t xml:space="preserve">    Intuit Fees</t>
  </si>
  <si>
    <t xml:space="preserve">    Legal and Professional Services</t>
  </si>
  <si>
    <t xml:space="preserve">        Bookkeeping</t>
  </si>
  <si>
    <t xml:space="preserve">        Consulting Expenses</t>
  </si>
  <si>
    <t xml:space="preserve">    Total Legal and Professional Services</t>
  </si>
  <si>
    <t xml:space="preserve">    Payment Processing Fees</t>
  </si>
  <si>
    <t xml:space="preserve">    Payroll Expenses</t>
  </si>
  <si>
    <t xml:space="preserve">        Taxes</t>
  </si>
  <si>
    <t xml:space="preserve">        Wages</t>
  </si>
  <si>
    <t xml:space="preserve">    Total Payroll Expenses</t>
  </si>
  <si>
    <t xml:space="preserve">    Purchases</t>
  </si>
  <si>
    <t xml:space="preserve">    QuickBooks Payments Fees</t>
  </si>
  <si>
    <t xml:space="preserve">    Unapplied Cash Bill Payment Expense</t>
  </si>
  <si>
    <t xml:space="preserve">    Web &amp; Digital Expenses</t>
  </si>
  <si>
    <t xml:space="preserve">        Digital Marketing Expense</t>
  </si>
  <si>
    <t xml:space="preserve">        Software &amp; Apps</t>
  </si>
  <si>
    <t xml:space="preserve">    Total Web &amp; Digital Expenses</t>
  </si>
  <si>
    <t>Total Expenses</t>
  </si>
  <si>
    <t>Net Operating Income</t>
  </si>
  <si>
    <t>Net Income</t>
  </si>
  <si>
    <t>Date</t>
  </si>
  <si>
    <t>COGS</t>
  </si>
  <si>
    <t>Personnel</t>
  </si>
  <si>
    <t>Capex</t>
  </si>
  <si>
    <t>Opex</t>
  </si>
  <si>
    <t>Daily Total</t>
  </si>
  <si>
    <t>MTD Burn</t>
  </si>
  <si>
    <t>General Ledger</t>
  </si>
  <si>
    <t>Jan 01 - Jan 31 2026</t>
  </si>
  <si>
    <t>Transaction Type</t>
  </si>
  <si>
    <t>Num</t>
  </si>
  <si>
    <t>Name</t>
  </si>
  <si>
    <t>Memo/Description</t>
  </si>
  <si>
    <t>Split</t>
  </si>
  <si>
    <t>Amount</t>
  </si>
  <si>
    <t>Balance</t>
  </si>
  <si>
    <t>1010 LOOP TV Main Checking (5210) - 1</t>
  </si>
  <si>
    <t xml:space="preserve">    Beginning Balance</t>
  </si>
  <si>
    <t>Payment</t>
  </si>
  <si>
    <t>IMDb</t>
  </si>
  <si>
    <t>1100 Accounts Receivable (A/R)</t>
  </si>
  <si>
    <t>Expense</t>
  </si>
  <si>
    <t>Google</t>
  </si>
  <si>
    <t>CHECKCARD  0101 GOOGLE *Worksp                              Mountain ViewCA                                             CKCD 7311 XXXXXXXXXX061887</t>
  </si>
  <si>
    <t>Web &amp; Digital Expenses</t>
  </si>
  <si>
    <t>Google LLC</t>
  </si>
  <si>
    <t>CHECKCARD  0101 GOOGLE *CLOUD 56X523                        g.co/HelpPay#CA XXXXX1660XXXXXXXXXX4795 RECURRING           CKCD 4816 XXXXXXXXXX061887</t>
  </si>
  <si>
    <t>Bill Payment (Check)</t>
  </si>
  <si>
    <t>DD</t>
  </si>
  <si>
    <t>Adriatic Strategy Group LLC</t>
  </si>
  <si>
    <t>2000 Accounts Payable (A/P)</t>
  </si>
  <si>
    <t>MacWorks (Craig)</t>
  </si>
  <si>
    <t>Sonobi Inc.</t>
  </si>
  <si>
    <t>nStudio</t>
  </si>
  <si>
    <t>NeuralFrames</t>
  </si>
  <si>
    <t>PURCHASE   0104 NEURALFRAMES                                HAMBURG         XXXXX0560XXXXXXXXXX7162 RECURRING           CKCD 5815 XXXXXXXXXX061887</t>
  </si>
  <si>
    <t>Web &amp; Digital Expenses:Software &amp; Apps</t>
  </si>
  <si>
    <t>Public Storage</t>
  </si>
  <si>
    <t>CHECKCARD  0104 PUBLIC STORAGE 08253                        800-567-0759 WA XXXXX1660XXXXXXXXXX5598                     CKCD 4225 XXXXXXXXXX061887</t>
  </si>
  <si>
    <t>Adminstrative Expenses</t>
  </si>
  <si>
    <t>Zoom Communications, Inc</t>
  </si>
  <si>
    <t>PURCHASE   0102 ZOOM.COM 888-799-9666                       ZOOM.US      CA XXXXX3460XXXXXXXXXX3662 RECURRING           CKCD 4814 XXXXXXXXXX061887</t>
  </si>
  <si>
    <t>PURCHASE   0102 Google CLOUD CXGTLH                         SG              XXXXX1360XXXXXXXXXX2062 RECURRING           CKCD 4816 XXXXXXXXXX061887</t>
  </si>
  <si>
    <t>Intuit</t>
  </si>
  <si>
    <t>CHECKCARD  0103 INTUIT *QBooks Payroll                      CL.INTUIT.COMCA XXXXX1660XXXXXXXXXX1311 RECURRING           CKCD 5734 XXXXXXXXXX061887</t>
  </si>
  <si>
    <t>Intuit Fees</t>
  </si>
  <si>
    <t>Kristin Hague</t>
  </si>
  <si>
    <t>Voided 1/7/2026, 5:37:24 PM - Voided 2/3/2026, 7:54:59 AM</t>
  </si>
  <si>
    <t>Crystal Buss</t>
  </si>
  <si>
    <t>ISTOCKPHOTO</t>
  </si>
  <si>
    <t>PURCHASE   0106 iStockphoto                                 INTERNET     NY XXXXX8660XXXXXXXXXX4708                     CKCD 7333 XXXXXXXXXX061887</t>
  </si>
  <si>
    <t>Web &amp; Digital Expenses:Digital Marketing Expense</t>
  </si>
  <si>
    <t>PURCHASE   0106 iStockphoto                                 INTERNET     NY XXXXX8660XXXXXXXXXX6681                     CKCD 7333 XXXXXXXXXX061887</t>
  </si>
  <si>
    <t>Amagi</t>
  </si>
  <si>
    <t>Payroll Check</t>
  </si>
  <si>
    <t>Duncan Beatty</t>
  </si>
  <si>
    <t>Pay Period: 12/16/2025-12/31/2025</t>
  </si>
  <si>
    <t>2210 Payroll Liabilities:Direct Deposit Payable</t>
  </si>
  <si>
    <t>QuickBooks Payments</t>
  </si>
  <si>
    <t>System-recorded fee for QuickBooks Payments. Fee-name: DiscountRateFee, fee-type: Daily.</t>
  </si>
  <si>
    <t>QuickBooks Payments Fees</t>
  </si>
  <si>
    <t>Deposit</t>
  </si>
  <si>
    <t>System-recorded deposit for QuickBooks Payments</t>
  </si>
  <si>
    <t>-Split-</t>
  </si>
  <si>
    <t>Legal and Professional Services:Consulting Expenses</t>
  </si>
  <si>
    <t>All Over Media</t>
  </si>
  <si>
    <t>Bank Of America</t>
  </si>
  <si>
    <t>Waiver of Wire Fee</t>
  </si>
  <si>
    <t>6550 Bank Charges &amp; Fees</t>
  </si>
  <si>
    <t>Toptal.com</t>
  </si>
  <si>
    <t>PURCHASE   0108 TOPTAL.COM                                  TOPTAL.COM   CA XXXXX3460XXXXXXXXXX9816 RECURRING           CKCD 5734 XXXXXXXXXX061887</t>
  </si>
  <si>
    <t>Adminstrative Expenses:Contractor Recruiting</t>
  </si>
  <si>
    <t>Journal Entry</t>
  </si>
  <si>
    <t>Paid In Cap Rec'd</t>
  </si>
  <si>
    <t>Paid In Capital from Members</t>
  </si>
  <si>
    <t>Vesta Stream Studios</t>
  </si>
  <si>
    <t>ShipStation</t>
  </si>
  <si>
    <t>PURCHASE   0110 ShipStation Add Funds                       XXX-XX64006  TX XXXXX3860XXXXXXXXXX0062                     CKCD 4215 XXXXXXXXXX061887</t>
  </si>
  <si>
    <t>Adminstrative Expenses:Shipping &amp; Mailing Fees</t>
  </si>
  <si>
    <t>Wire Fee Waiver</t>
  </si>
  <si>
    <t>Mailchimp</t>
  </si>
  <si>
    <t>PURCHASE   0111 Mailchimp                                   XXX-XX90141  GA XXXXX3860XXXXXXXXXX7071 RECURRING           CKCD 5818 XXXXXXXXXX061887</t>
  </si>
  <si>
    <t>Advertising:Digital Advertising</t>
  </si>
  <si>
    <t>Figma</t>
  </si>
  <si>
    <t>PURCHASE   0112 FIGMA                                       FIGMA.COM    CA XXXXX3460XXXXXXXXXX0489 RECURRING           CKCD 7372 XXXXXXXXXX061887</t>
  </si>
  <si>
    <t>Dalibor Franjkic</t>
  </si>
  <si>
    <t>Slack</t>
  </si>
  <si>
    <t>PURCHASE   0113 SLACK TLVCU0396                             SLACK.COM    CA XXXXX3460XXXXXXXXXX9629 RECURRING           CKCD 5734 XXXXXXXXXX061887</t>
  </si>
  <si>
    <t>Marko Turkalj</t>
  </si>
  <si>
    <t>BroadSign</t>
  </si>
  <si>
    <t>Aftership</t>
  </si>
  <si>
    <t>PURCHASE   0113 AFTERSHIP                                   AFTERSHIP.COMDE XXXXX3460XXXXXXXXXX8528 RECURRING           CKCD 5734 XXXXXXXXXX061887</t>
  </si>
  <si>
    <t>Stamps.com</t>
  </si>
  <si>
    <t>CHECKCARD  0113 STAMPS.COM                                  888-434-0055 DC XXXXX0060XXXXXXXXXX9918                     CKCD 9402 XXXXXXXXXX061887</t>
  </si>
  <si>
    <t>PURCHASE   0113 Mailchimp                                   XXX-XX90141  GA XXXXX3860XXXXXXXXXX7071                     CKCD 5818 XXXXXXXXXX061887</t>
  </si>
  <si>
    <t>Broadway in Hollywood (Pantages Theater)</t>
  </si>
  <si>
    <t>Lil' Devils Lounge</t>
  </si>
  <si>
    <t>David Max Rose</t>
  </si>
  <si>
    <t>Jason Whiteside</t>
  </si>
  <si>
    <t>Raymond Lee</t>
  </si>
  <si>
    <t>Sonya Mendoza</t>
  </si>
  <si>
    <t>Chimera Digital Strategy</t>
  </si>
  <si>
    <t>Tyler Morrison</t>
  </si>
  <si>
    <t>PURCHASE   0114 AFTERSHIP                                   AFTERSHIP.COMDE XXXXX3460XXXXXXXXXX4890 RECURRING           CKCD 5734 XXXXXXXXXX061887</t>
  </si>
  <si>
    <t>Lacy Brunnette</t>
  </si>
  <si>
    <t>Dan Lunan</t>
  </si>
  <si>
    <t>Gabriel Morgan</t>
  </si>
  <si>
    <t>Erik Chillman</t>
  </si>
  <si>
    <t>Michele Vrban (1)</t>
  </si>
  <si>
    <t>Pay Period: 01/01/2026-01/15/2026</t>
  </si>
  <si>
    <t>Jolene Sherman</t>
  </si>
  <si>
    <t>Daniel Heithoff</t>
  </si>
  <si>
    <t>J2 Bookkeeping LLC</t>
  </si>
  <si>
    <t>Alexa Grillo</t>
  </si>
  <si>
    <t>Grace Tark</t>
  </si>
  <si>
    <t>Raja Patel</t>
  </si>
  <si>
    <t>Peter MacKenzie</t>
  </si>
  <si>
    <t>The Preferred Legacy Trust</t>
  </si>
  <si>
    <t>WIRE TYPE:WIRE IN DATE: 260116 TIME:1107 ET                 TRN:XXXXXXXXXX391237 SEQ:XXXXXXXXXX005866/517570            ORIG:THE PREFERRED LEGACY TRUS ID:XXXXX78430                SND BK:FIFTH THIRD BANK, NA ID:0031</t>
  </si>
  <si>
    <t>Paid In Capital</t>
  </si>
  <si>
    <t>Atom Tickets</t>
  </si>
  <si>
    <t>West 10 Entertainment</t>
  </si>
  <si>
    <t>INTUIT PYMT SOLN DES:INTUITPMTS ID:XXXXXXXXXX92474           INDN:EAGLE II LLC            CO ID:XXXXX86202 CCD</t>
  </si>
  <si>
    <t>Amazon Web Services</t>
  </si>
  <si>
    <t>Paylocity FUTA</t>
  </si>
  <si>
    <t>Adobe</t>
  </si>
  <si>
    <t>PURCHASE   0116 Adobe Inc                                   XXX-XX36687  CA XXXXX3860XXXXXXXXXX3087 RECURRING           CKCD 5734 XXXXXXXXXX061887</t>
  </si>
  <si>
    <t>Microsoft</t>
  </si>
  <si>
    <t>PURCHASE   0119 MICROSOFT#GXXXXX9400                        MICROSOFT.COMWA XXXXX3460XXXXXXXXXX9433                     CKCD 5045 XXXXXXXXXX061887</t>
  </si>
  <si>
    <t>Vistar Media</t>
  </si>
  <si>
    <t>Blue Shield of California</t>
  </si>
  <si>
    <t>Paid on Blue Shield Web Portal. Screenshot attached. / 253490043551 / 260140042574</t>
  </si>
  <si>
    <t>HONGKONG ELEBAO TECHNOLOGY CO., LIMITED</t>
  </si>
  <si>
    <t>Android 14 RTD1325 media players and 2.4G remote controls. 20% Deposit Paid via Wire Transfer BofA 
	International wire transfer
Confirmation number:
Order Number: 593635682</t>
  </si>
  <si>
    <t>Place Exchange Inc</t>
  </si>
  <si>
    <t>ShipStation 01/25 PURCHASE Aus ShipStation 01/25 PURCHASE Austin TX DEBIT CARD *1887</t>
  </si>
  <si>
    <t>ShipStation Add Funds 01/26 PU ShipStation Add Funds 01/26 PURCHASE XXX-XX64006 TX DEBIT CARD *1887</t>
  </si>
  <si>
    <t>Oncore (RevNew)</t>
  </si>
  <si>
    <t>AMZ*Amazon Payments 01/26 PURC AMZ*Amazon Payments 01/26 PURCHASE AMZN.COM/BILL WA DEBIT CARD *1887</t>
  </si>
  <si>
    <t>5130 Cost of Goods Sold:Web Hosting Services</t>
  </si>
  <si>
    <t>Conversion for CAD payment from Broadsign</t>
  </si>
  <si>
    <t>Payment Processing Fees</t>
  </si>
  <si>
    <t>Vistar Media INC.</t>
  </si>
  <si>
    <t>AIM Elevated LLC</t>
  </si>
  <si>
    <t>MobileRider Networks, LLC</t>
  </si>
  <si>
    <t>SSL Certs for streaming, NetStorage, and AMD Usage</t>
  </si>
  <si>
    <t>Place Exchange</t>
  </si>
  <si>
    <t>Bitly</t>
  </si>
  <si>
    <t>BITLY.COM 01/27 PURCHASE BITLY BITLY.COM 01/27 PURCHASE BITLY.COM NY DEBIT CARD *1887</t>
  </si>
  <si>
    <t>Olsi Shema</t>
  </si>
  <si>
    <t>Guardian</t>
  </si>
  <si>
    <t>Paid in portal 1/29/2026 via ACH</t>
  </si>
  <si>
    <t>TMH Technology Marketing Ltd</t>
  </si>
  <si>
    <t>1290 Undeposited Funds</t>
  </si>
  <si>
    <t>Webflow</t>
  </si>
  <si>
    <t>WEBFLOW.COM 01/29 PURCHASE WEB WEBFLOW.COM 01/29 PURCHASE WEBFLOW.COM CA DEBIT CARD *1887</t>
  </si>
  <si>
    <t>Pay Period: 01/16/2026-01/31/2026</t>
  </si>
  <si>
    <t>Total for 1010 LOOP TV Main Checking (5210) - 1</t>
  </si>
  <si>
    <t>1200 Prepaid Expenses</t>
  </si>
  <si>
    <t xml:space="preserve">    1220 Prepaid Software and Subscriptions</t>
  </si>
  <si>
    <t xml:space="preserve">        Beginning Balance</t>
  </si>
  <si>
    <t xml:space="preserve">    Total for 1220 Prepaid Software and Subscriptions</t>
  </si>
  <si>
    <t>Total for 1200 Prepaid Expenses</t>
  </si>
  <si>
    <t>D.C. Cobb's - East Dundee</t>
  </si>
  <si>
    <t>Paid via QuickBooks Payments: Payment ID 04801Q</t>
  </si>
  <si>
    <t>Paid via QuickBooks Payments: Payment ID 220201</t>
  </si>
  <si>
    <t>Paid via QuickBooks Payments: Payment ID 289246</t>
  </si>
  <si>
    <t>D.C. Cobb's - McHenry</t>
  </si>
  <si>
    <t>D.C. Cobb's - Whiskey Diablo</t>
  </si>
  <si>
    <t>Paid via QuickBooks Payments: Payment ID 149-o66</t>
  </si>
  <si>
    <t>Paid via QuickBooks Payments: Payment ID 119-234</t>
  </si>
  <si>
    <t>Paid via QuickBooks Payments: Payment ID 616-077</t>
  </si>
  <si>
    <t>Paid via QuickBooks Payments: Payment ID 616-087</t>
  </si>
  <si>
    <t>Paid via QuickBooks Payments: Payment ID 119-z3o</t>
  </si>
  <si>
    <t>Paid via QuickBooks Payments: Payment ID 350027</t>
  </si>
  <si>
    <t>Paid via QuickBooks Payments: Payment ID 100028</t>
  </si>
  <si>
    <t>Paid via QuickBooks Payments: Payment ID 05241G</t>
  </si>
  <si>
    <t>Total for 1290 Undeposited Funds</t>
  </si>
  <si>
    <t>1310 Inventory Asset</t>
  </si>
  <si>
    <t>Total for 1310 Inventory Asset</t>
  </si>
  <si>
    <t>1315 Deposits on Inventory</t>
  </si>
  <si>
    <t>VIP Payable 6</t>
  </si>
  <si>
    <t>Deposit for 5,000 units :  Android 14,RTD1325
4/64GB+2.4/5G WIFI5 2T2R BT5.X(RTL8822CS)+100M
Lan+RC20 remote(2.4G with gyro and without voice)
Include:
UL certified power adapter  *1
Hdmi Cable*1
User Manual *1
RC20 remote(2.4G with gyro and
without voice)*1
Colour Box *1
AAA Battery*1
RCA audio cable*1</t>
  </si>
  <si>
    <t>Total for 1315 Deposits on Inventory</t>
  </si>
  <si>
    <t>1760 Purchased Receivables (Bankruptcy Aquisition</t>
  </si>
  <si>
    <t>Total for 1760 Purchased Receivables (Bankruptcy Aquisition</t>
  </si>
  <si>
    <t>1770 Due From Members</t>
  </si>
  <si>
    <t>Total for 1770 Due From Members</t>
  </si>
  <si>
    <t>1500 Eagle II Fixed Assets</t>
  </si>
  <si>
    <t xml:space="preserve">    1520 Eagle II Physical Assets</t>
  </si>
  <si>
    <t xml:space="preserve">    Total for 1520 Eagle II Physical Assets</t>
  </si>
  <si>
    <t xml:space="preserve">    1530 Physical Equipment - Set Top Boxes</t>
  </si>
  <si>
    <t xml:space="preserve">    Total for 1530 Physical Equipment - Set Top Boxes</t>
  </si>
  <si>
    <t>Total for 1500 Eagle II Fixed Assets</t>
  </si>
  <si>
    <t>1700 Eagle II Intangible Assets</t>
  </si>
  <si>
    <t xml:space="preserve">    1720 Eagle II Customer Contracts &amp; Relationships</t>
  </si>
  <si>
    <t xml:space="preserve">    Total for 1720 Eagle II Customer Contracts &amp; Relationships</t>
  </si>
  <si>
    <t xml:space="preserve">    1730 Eagle II Intellectual Property</t>
  </si>
  <si>
    <t xml:space="preserve">    Total for 1730 Eagle II Intellectual Property</t>
  </si>
  <si>
    <t xml:space="preserve">    1740 Goodwill &amp; Going Concern Value</t>
  </si>
  <si>
    <t xml:space="preserve">    Total for 1740 Goodwill &amp; Going Concern Value</t>
  </si>
  <si>
    <t xml:space="preserve">    1750 Other Intangibles</t>
  </si>
  <si>
    <t xml:space="preserve">    Total for 1750 Other Intangibles</t>
  </si>
  <si>
    <t>Total for 1700 Eagle II Intangible Assets</t>
  </si>
  <si>
    <t>2200 Payroll Liabilities</t>
  </si>
  <si>
    <t xml:space="preserve">    2210 Direct Deposit Payable</t>
  </si>
  <si>
    <t>Direct Deposit</t>
  </si>
  <si>
    <t xml:space="preserve">    Total for 2210 Direct Deposit Payable</t>
  </si>
  <si>
    <t xml:space="preserve">    2220 NJ Income Tax</t>
  </si>
  <si>
    <t>NJ Income Tax</t>
  </si>
  <si>
    <t xml:space="preserve">    Total for 2220 NJ Income Tax</t>
  </si>
  <si>
    <t xml:space="preserve">    Federal Taxes (941/943/944)</t>
  </si>
  <si>
    <t>Federal Taxes (941/943/944)</t>
  </si>
  <si>
    <t xml:space="preserve">    Total for Federal Taxes (941/943/944)</t>
  </si>
  <si>
    <t xml:space="preserve">    Federal Unemployment (940)</t>
  </si>
  <si>
    <t>Federal Unemployment (940)</t>
  </si>
  <si>
    <t xml:space="preserve">    Total for Federal Unemployment (940)</t>
  </si>
  <si>
    <t xml:space="preserve">    NV Unemployment Tax</t>
  </si>
  <si>
    <t>NV Unemployment Tax</t>
  </si>
  <si>
    <t xml:space="preserve">    Total for NV Unemployment Tax</t>
  </si>
  <si>
    <t>Total for 2200 Payroll Liabilities</t>
  </si>
  <si>
    <t>2250 Intercompany Payable - VIP PLAY INC</t>
  </si>
  <si>
    <t>Total for 2250 Intercompany Payable - VIP PLAY INC</t>
  </si>
  <si>
    <t>2800 Sales &amp; Use Tax Payable</t>
  </si>
  <si>
    <t xml:space="preserve">    2810 Colorado, Denver Payable</t>
  </si>
  <si>
    <t>Invoice</t>
  </si>
  <si>
    <t>INV1011</t>
  </si>
  <si>
    <t>INV17052</t>
  </si>
  <si>
    <t xml:space="preserve">    Total for 2810 Colorado, Denver Payable</t>
  </si>
  <si>
    <t xml:space="preserve">    2820 Florida Department of Revenue Payable</t>
  </si>
  <si>
    <t xml:space="preserve">    Total for 2820 Florida Department of Revenue Payable</t>
  </si>
  <si>
    <t>Total for 2800 Sales &amp; Use Tax Payable</t>
  </si>
  <si>
    <t>Funds in Transit</t>
  </si>
  <si>
    <t>Total for Funds in Transit</t>
  </si>
  <si>
    <t>Iowa Department of Revenue Payable</t>
  </si>
  <si>
    <t>Total for Iowa Department of Revenue Payable</t>
  </si>
  <si>
    <t>Nevada Department of Taxation Payable</t>
  </si>
  <si>
    <t>INV112581</t>
  </si>
  <si>
    <t>Island House Resort - Key West</t>
  </si>
  <si>
    <t>Credit Memo</t>
  </si>
  <si>
    <t>INV112626</t>
  </si>
  <si>
    <t>INV103157</t>
  </si>
  <si>
    <t>INV112529</t>
  </si>
  <si>
    <t>INV100027</t>
  </si>
  <si>
    <t>INV112614</t>
  </si>
  <si>
    <t>INV112553</t>
  </si>
  <si>
    <t>INV112554</t>
  </si>
  <si>
    <t>INV112592</t>
  </si>
  <si>
    <t>INV103150</t>
  </si>
  <si>
    <t>INV112596</t>
  </si>
  <si>
    <t>INV112595</t>
  </si>
  <si>
    <t>INV112589</t>
  </si>
  <si>
    <t>INV100028</t>
  </si>
  <si>
    <t>INV16592</t>
  </si>
  <si>
    <t>INV103153</t>
  </si>
  <si>
    <t>INV112532</t>
  </si>
  <si>
    <t>INV112552</t>
  </si>
  <si>
    <t>INV112584</t>
  </si>
  <si>
    <t>INV103145</t>
  </si>
  <si>
    <t>INV093025</t>
  </si>
  <si>
    <t>INV112531</t>
  </si>
  <si>
    <t>INV112539</t>
  </si>
  <si>
    <t>INV112615</t>
  </si>
  <si>
    <t>INV103172</t>
  </si>
  <si>
    <t>INV17110</t>
  </si>
  <si>
    <t>INV103167</t>
  </si>
  <si>
    <t>INV103168</t>
  </si>
  <si>
    <t>INV103171</t>
  </si>
  <si>
    <t>INV112526</t>
  </si>
  <si>
    <t>INV112534</t>
  </si>
  <si>
    <t>INV112535</t>
  </si>
  <si>
    <t>INV99955</t>
  </si>
  <si>
    <t>INV103156</t>
  </si>
  <si>
    <t>INV112574</t>
  </si>
  <si>
    <t>INV112590</t>
  </si>
  <si>
    <t>INV111928</t>
  </si>
  <si>
    <t>INV17106</t>
  </si>
  <si>
    <t>INV17031</t>
  </si>
  <si>
    <t>INV16612</t>
  </si>
  <si>
    <t>INV112538</t>
  </si>
  <si>
    <t>Total for Nevada Department of Taxation Payable</t>
  </si>
  <si>
    <t>Tennessee Department of Revenue Payable</t>
  </si>
  <si>
    <t>Total for Tennessee Department of Revenue Payable</t>
  </si>
  <si>
    <t>Texas State Comptroller Payable</t>
  </si>
  <si>
    <t>Total for Texas State Comptroller Payable</t>
  </si>
  <si>
    <t>Washington State Department of Revenue Payable</t>
  </si>
  <si>
    <t>Total for Washington State Department of Revenue Payable</t>
  </si>
  <si>
    <t>Total for Paid In Capital</t>
  </si>
  <si>
    <t>Reconciliation Adjustments</t>
  </si>
  <si>
    <t>Total for Reconciliation Adjustments</t>
  </si>
  <si>
    <t>Retained Earnings</t>
  </si>
  <si>
    <t>Total for Retained Earnings</t>
  </si>
  <si>
    <t>Sales</t>
  </si>
  <si>
    <t>O&amp;O Revenue Share</t>
  </si>
  <si>
    <t>Total for Sales</t>
  </si>
  <si>
    <t>Direct Ad Sales Revenue</t>
  </si>
  <si>
    <t>September PO 7B-15802662</t>
  </si>
  <si>
    <t>Content Subscription PO 7B-15802662</t>
  </si>
  <si>
    <t>8/29/25 - 9/14/25 Live Nation -Steven Wilson</t>
  </si>
  <si>
    <t>6/30/25 - 12/31/25 AmeriHealth Caritas - NC</t>
  </si>
  <si>
    <t>9/17/25- 11/11/25 Collier County Sheriff - Laced &amp; Lethal</t>
  </si>
  <si>
    <t>7/17/25 - 10/23/25 Ohio Dept of Aging Ashtabula &amp; Trembull Counties</t>
  </si>
  <si>
    <t>9/8/25- 10/5/25 WI DHS 988 - September New</t>
  </si>
  <si>
    <t>9/1/25- 9/30/25 WI DHS 988 Suicide  &amp; Crisis Lifeline Sept Extension</t>
  </si>
  <si>
    <t>AOM_UHC - FY26 DSNP-Buncombe_Oct-Dec'25</t>
  </si>
  <si>
    <t>AOM_WI DHS 988_May- Sep-Oct 25</t>
  </si>
  <si>
    <t>AOM_UHC_FY26 DSNP (WEST REGION)-Oklahoma_Oct-Dec'25</t>
  </si>
  <si>
    <t>AOM_AmeriHealth Caritas-Mecklenburg-Health</t>
  </si>
  <si>
    <t>AOM_UHC_FY26 DSNP (EAST GREAT LAKES REGION)_Oct-Dec'25</t>
  </si>
  <si>
    <t>AOM_AmeriHealth Caritas-Gulford</t>
  </si>
  <si>
    <t>AOM_UHC_FY26 DSNP (WEST REGION)-Middlesex_Oct-Dec'25</t>
  </si>
  <si>
    <t>AOM_Live Nation_Playboi Carti_Oct'25</t>
  </si>
  <si>
    <t>AOM_AmeriHealth Caritas-Cumberland</t>
  </si>
  <si>
    <t>AOM_UHG AEP MA One Care_Oct-Dec'25</t>
  </si>
  <si>
    <t>AOM_UHC - FY26 DSNP-Randolph_Oct-Dec'25</t>
  </si>
  <si>
    <t>AOM_Collier County Sheriff-Laced and Lethal_Sep-Nov'25</t>
  </si>
  <si>
    <t>AOM_AmeriHealth Caritas-Buncombe</t>
  </si>
  <si>
    <t>6/17/25 - 9/8/25 Ohio Department of Aging</t>
  </si>
  <si>
    <t>9/18/25 - 9/26/25 Live Nation - Turnstile</t>
  </si>
  <si>
    <t>Stereophonic Flight Campaign (12/8/25 - 1/2/26)  1,666,667 Impressions QSRs , Bars , Casual Dining , Gyms , Salons , Spas , Doctors Offices , Veternary Offices Within 30 miles of Pantages Theater</t>
  </si>
  <si>
    <t>Streaming Fees</t>
  </si>
  <si>
    <t>West10 Entertainment 1/11/2025 - 30/11/2025</t>
  </si>
  <si>
    <t>Gruv US Streaming Fees 1/11/2025 - 30/11/2025</t>
  </si>
  <si>
    <t>West 10 Entertainment Dec 1-31 2025</t>
  </si>
  <si>
    <t>Gruv US Dec 1-31 2025</t>
  </si>
  <si>
    <t>Total for Direct Ad Sales Revenue</t>
  </si>
  <si>
    <t>Programmatic Ad Revenue</t>
  </si>
  <si>
    <t>Programmatic Ad Revenue Oct 2025</t>
  </si>
  <si>
    <t>Loop Trivia StreaMix ( 18 impressions )</t>
  </si>
  <si>
    <t>Retail Media Tv (2,144,257 Impressions ) Oct 2025</t>
  </si>
  <si>
    <t>Loop Tv O&amp;O (979,995 Impressions)  Oct 2025</t>
  </si>
  <si>
    <t>Programmatic Ad Revenue September 2025</t>
  </si>
  <si>
    <t>Programmatic Ad revenue June 2025 (564,791 Impressions)</t>
  </si>
  <si>
    <t>Programmatic ad Revenue June 2025 (7,289,779 Impressions)</t>
  </si>
  <si>
    <t>PUB-00065109-032 Heurist pty LTd</t>
  </si>
  <si>
    <t>PUB-00065117-029 Neuron Holdings Inc</t>
  </si>
  <si>
    <t>PUB-00065105-023 Displayce</t>
  </si>
  <si>
    <t>PUB-00065055-001 Campsite Project Inc.</t>
  </si>
  <si>
    <t>PUB-00064945-021 Illumin Inc</t>
  </si>
  <si>
    <t>PUB-00066251-016 Yahoo ad Tech LLC</t>
  </si>
  <si>
    <t>SlackAdapt</t>
  </si>
  <si>
    <t>PUB-00066236-030 Neuron Holdings INC</t>
  </si>
  <si>
    <t>PUB-00066230-033 Heurist pty Ltd</t>
  </si>
  <si>
    <t>PUB-00066226-024 Displayce</t>
  </si>
  <si>
    <t>PUB-00066182-001 Broadsign Adveristing Inc</t>
  </si>
  <si>
    <t>PUB-00066065-030 Illumin Inc.</t>
  </si>
  <si>
    <t>PUB-00065134-018 Yahoo Ad Tech LLc</t>
  </si>
  <si>
    <t>PUB-00065123-054 SlackAdapt</t>
  </si>
  <si>
    <t>AmeriHealth Caritas</t>
  </si>
  <si>
    <t>Programmatic Ad Revenue Sept 2025</t>
  </si>
  <si>
    <t>United Health Group</t>
  </si>
  <si>
    <t>United Healthcare</t>
  </si>
  <si>
    <t>Live Nation</t>
  </si>
  <si>
    <t>AllOver Media</t>
  </si>
  <si>
    <t>Boost Mobile</t>
  </si>
  <si>
    <t>Programmatic Ad Revenue Aug 2025 (Balance Remaining)</t>
  </si>
  <si>
    <t>Programmatic Ad Revenue June ( Balance Remaining)</t>
  </si>
  <si>
    <t>Programmatic Ad Revenue March 2025 ( Balance remaining)</t>
  </si>
  <si>
    <t>BetOnline</t>
  </si>
  <si>
    <t>Programmatic Ad Revenue Nov 2025 (11,922,528 Impressions)</t>
  </si>
  <si>
    <t>Programmatic Ad Revenue Feb 2025 (balance remaining)</t>
  </si>
  <si>
    <t>PUB-00064980-001	Campsite Project Inc.(CAD)</t>
  </si>
  <si>
    <t>Yahoo Ad Tech LLC</t>
  </si>
  <si>
    <t>Displayce</t>
  </si>
  <si>
    <t>Heurist Pty Ltd</t>
  </si>
  <si>
    <t>NEURON HOLDINGS INC Nov 2025</t>
  </si>
  <si>
    <t>BroadSign Advertising Inc</t>
  </si>
  <si>
    <t>Illumin Inc.  Nov 2025</t>
  </si>
  <si>
    <t xml:space="preserve">Programmatic Ad Revenue ( Oct 2025) </t>
  </si>
  <si>
    <t>Programmatic Ad Revenue (Sep 2025)</t>
  </si>
  <si>
    <t>Historical 2024 Ad Revenue Dec 2024</t>
  </si>
  <si>
    <t>Programmatic Ad Revenue (Nov 2025)</t>
  </si>
  <si>
    <t>Programmatic Ad Revenue ( Aug 2025)</t>
  </si>
  <si>
    <t>Historical 2024 Ad Revenue May 2024</t>
  </si>
  <si>
    <t>Historical 2024 Ad Revenue Jul 2024</t>
  </si>
  <si>
    <t>Historical 2024 Ad Revenue Jun 2024</t>
  </si>
  <si>
    <t>June 2025 Ad Revenue Share</t>
  </si>
  <si>
    <t>Historical 2024 Ad Revenue Aug 2024</t>
  </si>
  <si>
    <t>Historical 2024 Ad Revenue Sept 2024</t>
  </si>
  <si>
    <t>Historical 2024 Ad Revenue Oct 2024</t>
  </si>
  <si>
    <t>Historical 2024 Ad Revenue Nov 2024</t>
  </si>
  <si>
    <t>THM Loop Programmatic Ad Revenue Nov 2025</t>
  </si>
  <si>
    <t>TMH RMTV Programmatic Ad Revenue Nov 2025</t>
  </si>
  <si>
    <t>Total for Programmatic Ad Revenue</t>
  </si>
  <si>
    <t>SVOD Revenue</t>
  </si>
  <si>
    <t>LoopPlayer Subscription Fees</t>
  </si>
  <si>
    <t>Total for SVOD Revenue</t>
  </si>
  <si>
    <t>Total for Sales with subs</t>
  </si>
  <si>
    <t>5100 Cost of Goods Sold</t>
  </si>
  <si>
    <t xml:space="preserve">    5120 Data Provider Services</t>
  </si>
  <si>
    <t>Bill</t>
  </si>
  <si>
    <t>INV2564</t>
  </si>
  <si>
    <t>PerView: OOH Licensed Data</t>
  </si>
  <si>
    <t xml:space="preserve">    Total for 5120 Data Provider Services</t>
  </si>
  <si>
    <t xml:space="preserve">    5130 Web Hosting Services</t>
  </si>
  <si>
    <t>AWS services including Amazon Simple Queue Service, AWS Global Accelerator, AWS End User Messaging, and more, totaling $40,180.92.</t>
  </si>
  <si>
    <t>This includes charges for AWS Marketplace and nOps - Cloud Optimization Platform.</t>
  </si>
  <si>
    <t>Cloud services for identity, access, global acceleration, X-Ray, CloudWatch Events, DynamoDB, CloudFront, CloudTrail, Key Management, Config, Cost Explorer, Macie, S3 Glacier, Glue, Inspector, Simple Email, EC2, Relational Database, Virtual Private Cloud, Systems Manager, Simple Storage, End User Messaging, Elemental MediaStore, Directory Service, Application Migration Service, Simple Notification Service, Secrets Manager, Security Hub, Data Transfer, Lambda, Simple Queue, and EC2 Container Registry (ECR).</t>
  </si>
  <si>
    <t>AWS Marketplace charges for nOps - Cloud Optimization Platform from November 1-30, 2025.</t>
  </si>
  <si>
    <t>INV2359</t>
  </si>
  <si>
    <t>PerView: OOH licensed data</t>
  </si>
  <si>
    <t>INV2475</t>
  </si>
  <si>
    <t xml:space="preserve">    Total for 5130 Web Hosting Services</t>
  </si>
  <si>
    <t>Total for 5100 Cost of Goods Sold</t>
  </si>
  <si>
    <t>Total for 6550 Bank Charges &amp; Fees</t>
  </si>
  <si>
    <t>Total for Adminstrative Expenses</t>
  </si>
  <si>
    <t>Contractor Recruiting</t>
  </si>
  <si>
    <t>Total for Contractor Recruiting</t>
  </si>
  <si>
    <t>Shipping &amp; Mailing Fees</t>
  </si>
  <si>
    <t>Total for Shipping &amp; Mailing Fees</t>
  </si>
  <si>
    <t>Total for Adminstrative Expenses with subs</t>
  </si>
  <si>
    <t>Advertising</t>
  </si>
  <si>
    <t xml:space="preserve">    Digital Advertising</t>
  </si>
  <si>
    <t>INV037425</t>
  </si>
  <si>
    <t>Loop Media Ad Serving Renewal for 8/2025.</t>
  </si>
  <si>
    <t xml:space="preserve">    Total for Digital Advertising</t>
  </si>
  <si>
    <t>Total for Advertising</t>
  </si>
  <si>
    <t>Contractor Benefits</t>
  </si>
  <si>
    <t>CB002</t>
  </si>
  <si>
    <t>Contractor Benefits payment</t>
  </si>
  <si>
    <t>007GT</t>
  </si>
  <si>
    <t>RCL0007</t>
  </si>
  <si>
    <t>Dlunan07</t>
  </si>
  <si>
    <t>GMORGAN006</t>
  </si>
  <si>
    <t>LP011326</t>
  </si>
  <si>
    <t>CB003</t>
  </si>
  <si>
    <t>Hubdoc - 860295712</t>
  </si>
  <si>
    <t>Monthly dues/premium for Blue Shield of California and Blue Shield of California Life &amp; Health Insurance Company.</t>
  </si>
  <si>
    <t>QC 6168</t>
  </si>
  <si>
    <t>Accident, basic term life, dental, LTD, STD, vision, voluntary AD&amp;D, voluntary critical illness, voluntary term life.</t>
  </si>
  <si>
    <t>QC 11260</t>
  </si>
  <si>
    <t>The bill includes Accident, Basic Term Life, Dental, Ltd, Std, Vision, Voluntary Ad&amp;D, Voluntary Critical Illness, and Voluntary Term Life coverage premiums.</t>
  </si>
  <si>
    <t>CB004</t>
  </si>
  <si>
    <t>LP012826</t>
  </si>
  <si>
    <t>GMORGAN007</t>
  </si>
  <si>
    <t>RCL0008</t>
  </si>
  <si>
    <t>Dlunan008</t>
  </si>
  <si>
    <t>008GT</t>
  </si>
  <si>
    <t>Total for Contractor Benefits</t>
  </si>
  <si>
    <t>Contractor Reimbursement Expense</t>
  </si>
  <si>
    <t xml:space="preserve">    Contractor Reimbursement - Administrative</t>
  </si>
  <si>
    <t>012626 -1</t>
  </si>
  <si>
    <t>Shipping Reimbursement made with personal card. It was okayed to be done by Michele V.</t>
  </si>
  <si>
    <t xml:space="preserve">    Total for Contractor Reimbursement - Administrative</t>
  </si>
  <si>
    <t xml:space="preserve">    Contractor Reimbursement - Healthcare</t>
  </si>
  <si>
    <t>Healthcare Reimbursement per agreement</t>
  </si>
  <si>
    <t xml:space="preserve">    Total for Contractor Reimbursement - Healthcare</t>
  </si>
  <si>
    <t xml:space="preserve">    Contractor Travel Reimbursement</t>
  </si>
  <si>
    <t>This is the link to the complete expense report. https://docs.google.com/spreadsheets/d/1O3wlUAyxKD-3zWp4KgoAm6-eRgYG74jQ/edit?usp=sharing&amp;ouid=111920585457867537094&amp;rtpof=true&amp;sd=true</t>
  </si>
  <si>
    <t>Vegas Trip Reimbursement</t>
  </si>
  <si>
    <t>HC Payment</t>
  </si>
  <si>
    <t>Services Rendered Per SOW.</t>
  </si>
  <si>
    <t>#AIM-0116</t>
  </si>
  <si>
    <t>Travel TO CES</t>
  </si>
  <si>
    <t xml:space="preserve">    Total for Contractor Travel Reimbursement</t>
  </si>
  <si>
    <t>Total for Contractor Reimbursement Expense</t>
  </si>
  <si>
    <t>Employee Offloading</t>
  </si>
  <si>
    <t>FUTA 1</t>
  </si>
  <si>
    <t>FUTA Variance Payment Due per Sonya</t>
  </si>
  <si>
    <t>Total for Employee Offloading</t>
  </si>
  <si>
    <t>Total for Intuit Fees</t>
  </si>
  <si>
    <t>Legal and Professional Services</t>
  </si>
  <si>
    <t xml:space="preserve">    Bookkeeping</t>
  </si>
  <si>
    <t>Loop126</t>
  </si>
  <si>
    <t>Biweekly Bookkeeping Services</t>
  </si>
  <si>
    <t>Loop226-1</t>
  </si>
  <si>
    <t>Monthly bookkeeping services.</t>
  </si>
  <si>
    <t xml:space="preserve">    Total for Bookkeeping</t>
  </si>
  <si>
    <t xml:space="preserve">    Consulting Expenses</t>
  </si>
  <si>
    <t>Marketing and Social Media Marketing Services were provided under a retainer agreement.</t>
  </si>
  <si>
    <t>Technical Advisory Services</t>
  </si>
  <si>
    <t>Invoice for services from 12/16/2025-12/31/2025</t>
  </si>
  <si>
    <t>12/31 Invoice</t>
  </si>
  <si>
    <t>DALJAN1526</t>
  </si>
  <si>
    <t>Development services for Dalibor Franjkic.</t>
  </si>
  <si>
    <t>MARKOJan1-1526</t>
  </si>
  <si>
    <t>Development services for January</t>
  </si>
  <si>
    <t>Semi-monthly services rendered from January 1 to January 15, 2026</t>
  </si>
  <si>
    <t>RKPLoop12312025</t>
  </si>
  <si>
    <t>Services rendered as per SOW A-1.</t>
  </si>
  <si>
    <t>Content strategy and writing services across Loop TV product and marketing ecosystem.</t>
  </si>
  <si>
    <t>CDSLO003</t>
  </si>
  <si>
    <t>Consulting and product strategy services from 1/1/26 to 1/15/26.</t>
  </si>
  <si>
    <t>Weekly hours for Ad Sales Advisor services over four weeks.</t>
  </si>
  <si>
    <t>Credit for expenses paid twice in December</t>
  </si>
  <si>
    <t>Service Rendered</t>
  </si>
  <si>
    <t>Services Rendered Jan 1-15 2026</t>
  </si>
  <si>
    <t>Professional Advisory Services and Reimbursable Expenses for billing period 12/15/25-01/15/26.</t>
  </si>
  <si>
    <t>Marko - Jan26-2</t>
  </si>
  <si>
    <t>Development services for January 2026</t>
  </si>
  <si>
    <t>Dalibor Jan26-2</t>
  </si>
  <si>
    <t>Development services provided by Dalibor Franjkic.</t>
  </si>
  <si>
    <t>Hubdoc - 862351586</t>
  </si>
  <si>
    <t>Consulting and Ad Sales for Week 5 through Half Week 8</t>
  </si>
  <si>
    <t>CDSLO004</t>
  </si>
  <si>
    <t>Consulting for product strategy per SOW (1/16/26 - 1/31/26).</t>
  </si>
  <si>
    <t>Biweekly payment for content strategy and writing services across Loop TV product and marketing ecosystem.</t>
  </si>
  <si>
    <t>INV-9FFB1CD7</t>
  </si>
  <si>
    <t>AR Consulting services rendered from January 15 - 31.</t>
  </si>
  <si>
    <t>RKPLoop01312026</t>
  </si>
  <si>
    <t>Services rendered per SOW A-1 for the period of January 15 to January 31, 2026.</t>
  </si>
  <si>
    <t xml:space="preserve">    Total for Consulting Expenses</t>
  </si>
  <si>
    <t>Total for Legal and Professional Services</t>
  </si>
  <si>
    <t>Total for Payment Processing Fees</t>
  </si>
  <si>
    <t>Payroll Expenses</t>
  </si>
  <si>
    <t xml:space="preserve">    Taxes</t>
  </si>
  <si>
    <t>Employer Taxes</t>
  </si>
  <si>
    <t xml:space="preserve">    Total for Taxes</t>
  </si>
  <si>
    <t xml:space="preserve">    Wages</t>
  </si>
  <si>
    <t>Gross Pay - This is not a legal pay stub</t>
  </si>
  <si>
    <t xml:space="preserve">    Total for Wages</t>
  </si>
  <si>
    <t>Total for Payroll Expenses</t>
  </si>
  <si>
    <t>Purchases</t>
  </si>
  <si>
    <t>EB-V-20260124A</t>
  </si>
  <si>
    <t>Android 14 RTD1325 media players and 2.4G remote controls. 20% Deposit</t>
  </si>
  <si>
    <t>Total for Purchases</t>
  </si>
  <si>
    <t>Total for QuickBooks Payments Fees</t>
  </si>
  <si>
    <t>Unapplied Cash Bill Payment Expense</t>
  </si>
  <si>
    <t>Services Rendered Per SOW., Contractor Benefits payment</t>
  </si>
  <si>
    <t>Services Rendered Per SOW., Healthcare Reimbursement per agreement</t>
  </si>
  <si>
    <t>Total for Unapplied Cash Bill Payment Expense</t>
  </si>
  <si>
    <t>Total for Web &amp; Digital Expenses</t>
  </si>
  <si>
    <t>Digital Marketing Expense</t>
  </si>
  <si>
    <t>Ads Plus Revenue</t>
  </si>
  <si>
    <t>Retail Media TV O&amp;O Revenue Share</t>
  </si>
  <si>
    <t>Loop TV O&amp;O Revenue Share</t>
  </si>
  <si>
    <t>Net Revenue Share</t>
  </si>
  <si>
    <t>Tech Fee</t>
  </si>
  <si>
    <t>Tech fee</t>
  </si>
  <si>
    <t>tech fee</t>
  </si>
  <si>
    <t>Tech Fees</t>
  </si>
  <si>
    <t>Tech fees</t>
  </si>
  <si>
    <t xml:space="preserve">Tech Fees </t>
  </si>
  <si>
    <t>#1</t>
  </si>
  <si>
    <t>AI Golf Legend Project weekly reports from 12/29/2025 to 1/18/2026.</t>
  </si>
  <si>
    <t>Total for Digital Marketing Expense</t>
  </si>
  <si>
    <t>Software &amp; Apps</t>
  </si>
  <si>
    <t>Software Development: Phase 1 SOW, 2/3.</t>
  </si>
  <si>
    <t>MR7069</t>
  </si>
  <si>
    <t>Total for Software &amp; Apps</t>
  </si>
  <si>
    <t>Total for Web &amp; Digital Expenses with subs</t>
  </si>
  <si>
    <t>Voided</t>
  </si>
  <si>
    <t>Sales:SVOD Revenue</t>
  </si>
  <si>
    <t>INV1125802</t>
  </si>
  <si>
    <t>Sales:Direct Ad Sales Revenue</t>
  </si>
  <si>
    <t>INV112582</t>
  </si>
  <si>
    <t>INV99954</t>
  </si>
  <si>
    <t>INV112583</t>
  </si>
  <si>
    <t>Jason Aldean's - Pittsburgh</t>
  </si>
  <si>
    <t>INV112601</t>
  </si>
  <si>
    <t>Jason Aldean's - Gatlinburg</t>
  </si>
  <si>
    <t>INV112599</t>
  </si>
  <si>
    <t>OYO Hotel &amp; Casino</t>
  </si>
  <si>
    <t>INV112593</t>
  </si>
  <si>
    <t>D.C. Cobb's - Hart's Garage</t>
  </si>
  <si>
    <t>INV112598</t>
  </si>
  <si>
    <t>Microsoft Corporation (Bing)</t>
  </si>
  <si>
    <t>INV112594</t>
  </si>
  <si>
    <t>D.C. Cobb's - Huntley</t>
  </si>
  <si>
    <t>INV112597</t>
  </si>
  <si>
    <t>Morgan Wallen's</t>
  </si>
  <si>
    <t>INV112603</t>
  </si>
  <si>
    <t>Sun Diner - Gatlinburg</t>
  </si>
  <si>
    <t>INV112602</t>
  </si>
  <si>
    <t>Miranda Lambert’s Casa Rosa</t>
  </si>
  <si>
    <t>Gracenote</t>
  </si>
  <si>
    <t>Total for 1100 Accounts Receivable (A/R)</t>
  </si>
  <si>
    <t xml:space="preserve">    1210 Prepaid Insurance</t>
  </si>
  <si>
    <t>IAG Insurance Services</t>
  </si>
  <si>
    <t>Directors &amp; Officers Premium, Management Package, Policy Fees, and associated Taxes &amp; Fees.</t>
  </si>
  <si>
    <t xml:space="preserve">    Total for 1210 Prepaid Insurance</t>
  </si>
  <si>
    <t>Legal and Professional Services:Bookkeeping</t>
  </si>
  <si>
    <t>Services Rendered Jan 1-15 2026, Contractor Benefits payment</t>
  </si>
  <si>
    <t>Development services for January first half.</t>
  </si>
  <si>
    <t>Service Rendered, Contractor Benefits payment No invoice (per Michele).</t>
  </si>
  <si>
    <t>Semi-monthly services rendered from January 1 to January 15, 2026, Contractor Benefits payment</t>
  </si>
  <si>
    <t>Hubdoc - https://app.hubdoc.com/document/860295712 - INV260140042574</t>
  </si>
  <si>
    <t>Services Rendered Per SOW., Credit for expenses paid twice in December</t>
  </si>
  <si>
    <t>Professional Advisory Services and Reimbursable Expenses for billing period 12/15/25-01/15/26. Paid on Behalf of Fuzebox Ai</t>
  </si>
  <si>
    <t>AI Golf Legend Project weekly reports from 12/29/2025 to 1/18/2026. Paid on Behalf of Fuzebox</t>
  </si>
  <si>
    <t>FUTA Variance Payment Due per Sonya - See attachment.</t>
  </si>
  <si>
    <t>Hubdoc - https://app.hubdoc.com/document/862351586 - INV012226</t>
  </si>
  <si>
    <t>Contractor Reimbursement Expense:Contractor Reimbursement - Administrative</t>
  </si>
  <si>
    <t>1210 Prepaid Expenses:Prepaid Insurance</t>
  </si>
  <si>
    <t>INV33362</t>
  </si>
  <si>
    <t>Sigma Computing, Inc.</t>
  </si>
  <si>
    <t>Platform, Application Embedding, Sigma Act, Analyze, Build, and Embedded User Annual Subscriptions.</t>
  </si>
  <si>
    <t>5120 Cost of Goods Sold:Data Provider Services</t>
  </si>
  <si>
    <t>Services Rendered Per SOW., Contractor Benefits payment - Services Rendered Per SOW., Contractor Benefits payment</t>
  </si>
  <si>
    <t>Total for 2000 Accounts Payable (A/P)</t>
  </si>
  <si>
    <t xml:space="preserve">    Direct Ad Sales Revenue</t>
  </si>
  <si>
    <t xml:space="preserve"> Direct Ad Sales (Jan 2026)</t>
  </si>
  <si>
    <t>Content Subscription PO 7B-19303613</t>
  </si>
  <si>
    <t>Content Subscriptions</t>
  </si>
  <si>
    <t xml:space="preserve">    Total for Direct Ad Sales Revenue</t>
  </si>
  <si>
    <t xml:space="preserve">    SVOD Revenue</t>
  </si>
  <si>
    <t xml:space="preserve">    Total for SVOD Revenue</t>
  </si>
  <si>
    <t>Not Specified</t>
  </si>
  <si>
    <t>Created by QB Online to link credits to charges.</t>
  </si>
  <si>
    <t>Total for Not Specified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</si>
</sst>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mmm\ d\,\ yyyy"/>
    <numFmt numFmtId="166" formatCode="#,###.00;\(#,###.00\);&quot;-&quot;;@"/>
    <numFmt numFmtId="167" formatCode="yyyy\-mm\-dd"/>
  </numFmts>
  <fonts count="8" x14ac:knownFonts="1">
    <font>
      <sz val="10"/>
      <color rgb="FF000000"/>
      <name val="Arial"/>
      <scheme val="minor"/>
    </font>
    <font>
      <sz val="10"/>
      <color theme="1"/>
      <name val="Arial"/>
      <scheme val="minor"/>
    </font>
    <font>
      <sz val="10"/>
      <color rgb="FFFFFFFF"/>
      <name val="Roboto"/>
    </font>
    <font>
      <b/>
      <sz val="16"/>
      <color theme="1"/>
      <name val="Arial"/>
    </font>
    <font>
      <sz val="10"/>
      <color rgb="FF808080"/>
      <name val="Arial"/>
    </font>
    <font>
      <b/>
      <sz val="10"/>
      <color rgb="FFFFFFFF"/>
      <name val="Roboto"/>
    </font>
    <font>
      <b/>
      <sz val="10"/>
      <color theme="1"/>
      <name val="Arial"/>
      <scheme val="minor"/>
    </font>
    <font>
      <u/>
      <sz val="10"/>
      <color rgb="FF0000FF"/>
      <name val="Arial"/>
    </font>
  </fonts>
  <fills count="5">
    <fill>
      <patternFill patternType="none"/>
    </fill>
    <fill>
      <patternFill patternType="gray125"/>
    </fill>
    <fill>
      <patternFill patternType="solid">
        <fgColor rgb="FF2677F1"/>
        <bgColor rgb="FF2677F1"/>
      </patternFill>
    </fill>
    <fill>
      <patternFill patternType="solid">
        <fgColor rgb="FF000000"/>
        <bgColor rgb="FF000000"/>
      </patternFill>
    </fill>
    <fill>
      <patternFill patternType="solid">
        <fgColor rgb="FFF7F7F7"/>
        <bgColor rgb="FFF7F7F7"/>
      </patternFill>
    </fill>
  </fills>
  <borders count="11">
    <border>
      <left/>
      <right/>
      <top/>
      <bottom/>
      <diagonal/>
    </border>
    <border>
      <left style="thin">
        <color rgb="FF2677F1"/>
      </left>
      <right style="thin">
        <color rgb="FF2677F1"/>
      </right>
      <top/>
      <bottom/>
      <diagonal/>
    </border>
    <border>
      <left style="thin">
        <color rgb="FFD9D9D9"/>
      </left>
      <right/>
      <top style="thin">
        <color rgb="FFD9D9D9"/>
      </top>
      <bottom/>
      <diagonal/>
    </border>
    <border>
      <left/>
      <right/>
      <top style="thin">
        <color rgb="FFD9D9D9"/>
      </top>
      <bottom/>
      <diagonal/>
    </border>
    <border>
      <left style="thin">
        <color rgb="FFD9D9D9"/>
      </left>
      <right/>
      <top/>
      <bottom/>
      <diagonal/>
    </border>
    <border>
      <left style="thin">
        <color rgb="FFD9D9D9"/>
      </left>
      <right/>
      <top style="thin">
        <color rgb="FF000000"/>
      </top>
      <bottom/>
      <diagonal/>
    </border>
    <border>
      <left/>
      <right/>
      <top style="thin">
        <color rgb="FF000000"/>
      </top>
      <bottom/>
      <diagonal/>
    </border>
    <border>
      <left style="thin">
        <color rgb="FFD9D9D9"/>
      </left>
      <right/>
      <top style="thin">
        <color rgb="FF000000"/>
      </top>
      <bottom style="double">
        <color rgb="FF000000"/>
      </bottom>
      <diagonal/>
    </border>
    <border>
      <left/>
      <right/>
      <top style="thin">
        <color rgb="FF000000"/>
      </top>
      <bottom style="double">
        <color rgb="FF000000"/>
      </bottom>
      <diagonal/>
    </border>
    <border>
      <left style="thin">
        <color rgb="FFD9D9D9"/>
      </left>
      <right/>
      <top style="thin">
        <color rgb="FFD9D9D9"/>
      </top>
      <bottom style="double">
        <color rgb="FF000000"/>
      </bottom>
      <diagonal/>
    </border>
    <border>
      <left/>
      <right/>
      <top style="thin">
        <color rgb="FFD9D9D9"/>
      </top>
      <bottom style="double">
        <color rgb="FF000000"/>
      </bottom>
      <diagonal/>
    </border>
  </borders>
  <cellStyleXfs count="1">
    <xf numFmtId="0" fontId="0" fillId="0" borderId="0"/>
  </cellStyleXfs>
  <cellXfs count="31">
    <xf numFmtId="0" fontId="0" fillId="0" borderId="0" xfId="0"/>
    <xf numFmtId="0" fontId="2" fillId="2" borderId="1" xfId="0" applyFont="1" applyFill="1" applyBorder="1" applyAlignment="1">
      <alignment vertical="center"/>
    </xf>
    <xf numFmtId="0" fontId="2" fillId="2" borderId="0" xfId="0" applyFont="1" applyFill="1" applyAlignment="1">
      <alignment vertical="center"/>
    </xf>
    <xf numFmtId="0" fontId="1" fillId="0" borderId="2" xfId="0" applyFont="1" applyBorder="1" applyAlignment="1">
      <alignment vertical="center"/>
    </xf>
    <xf numFmtId="0" fontId="3" fillId="0" borderId="3" xfId="0" applyFont="1" applyBorder="1" applyAlignment="1">
      <alignment horizontal="center" vertical="center"/>
    </xf>
    <xf numFmtId="0" fontId="1" fillId="0" borderId="3" xfId="0" applyFont="1" applyBorder="1" applyAlignment="1">
      <alignment vertical="center"/>
    </xf>
    <xf numFmtId="0" fontId="1" fillId="0" borderId="0" xfId="0" applyFont="1" applyAlignment="1">
      <alignment vertical="center"/>
    </xf>
    <xf numFmtId="0" fontId="1" fillId="0" borderId="4" xfId="0" applyFont="1" applyBorder="1"/>
    <xf numFmtId="0" fontId="4" fillId="0" borderId="0" xfId="0" applyFont="1" applyAlignment="1">
      <alignment horizontal="center" vertical="center"/>
    </xf>
    <xf numFmtId="0" fontId="5" fillId="3" borderId="4" xfId="0" applyFont="1" applyFill="1" applyBorder="1" applyAlignment="1">
      <alignment vertical="center"/>
    </xf>
    <xf numFmtId="165" fontId="5" fillId="3" borderId="0" xfId="0" applyNumberFormat="1" applyFont="1" applyFill="1" applyAlignment="1">
      <alignment vertical="center"/>
    </xf>
    <xf numFmtId="0" fontId="5" fillId="3" borderId="0" xfId="0" applyFont="1" applyFill="1" applyAlignment="1">
      <alignment horizontal="right" vertical="center"/>
    </xf>
    <xf numFmtId="166" fontId="6" fillId="4" borderId="5" xfId="0" applyNumberFormat="1" applyFont="1" applyFill="1" applyBorder="1"/>
    <xf numFmtId="166" fontId="6" fillId="4" borderId="6" xfId="0" applyNumberFormat="1" applyFont="1" applyFill="1" applyBorder="1"/>
    <xf numFmtId="166" fontId="6" fillId="4" borderId="6" xfId="0" applyNumberFormat="1" applyFont="1" applyFill="1" applyBorder="1" applyAlignment="1">
      <alignment horizontal="right"/>
    </xf>
    <xf numFmtId="166" fontId="6" fillId="0" borderId="2" xfId="0" applyNumberFormat="1" applyFont="1" applyBorder="1"/>
    <xf numFmtId="166" fontId="6" fillId="0" borderId="3" xfId="0" applyNumberFormat="1" applyFont="1" applyBorder="1"/>
    <xf numFmtId="166" fontId="6" fillId="4" borderId="3" xfId="0" applyNumberFormat="1" applyFont="1" applyFill="1" applyBorder="1" applyAlignment="1">
      <alignment horizontal="right"/>
    </xf>
    <xf numFmtId="166" fontId="1" fillId="0" borderId="2" xfId="0" applyNumberFormat="1" applyFont="1" applyBorder="1"/>
    <xf numFmtId="166" fontId="1" fillId="0" borderId="3" xfId="0" applyNumberFormat="1" applyFont="1" applyBorder="1"/>
    <xf numFmtId="166" fontId="1" fillId="4" borderId="3" xfId="0" applyNumberFormat="1" applyFont="1" applyFill="1" applyBorder="1" applyAlignment="1">
      <alignment horizontal="right"/>
    </xf>
    <xf numFmtId="166" fontId="6" fillId="4" borderId="7" xfId="0" applyNumberFormat="1" applyFont="1" applyFill="1" applyBorder="1"/>
    <xf numFmtId="166" fontId="6" fillId="4" borderId="8" xfId="0" applyNumberFormat="1" applyFont="1" applyFill="1" applyBorder="1"/>
    <xf numFmtId="0" fontId="1" fillId="0" borderId="0" xfId="0" applyFont="1"/>
    <xf numFmtId="164" fontId="1" fillId="0" borderId="0" xfId="0" applyNumberFormat="1" applyFont="1"/>
    <xf numFmtId="14" fontId="1" fillId="0" borderId="0" xfId="0" applyNumberFormat="1" applyFont="1"/>
    <xf numFmtId="0" fontId="5" fillId="3" borderId="0" xfId="0" applyFont="1" applyFill="1" applyAlignment="1">
      <alignment vertical="center"/>
    </xf>
    <xf numFmtId="167" fontId="1" fillId="0" borderId="2" xfId="0" applyNumberFormat="1" applyFont="1" applyBorder="1"/>
    <xf numFmtId="166" fontId="7" fillId="0" borderId="3" xfId="0" applyNumberFormat="1" applyFont="1" applyBorder="1"/>
    <xf numFmtId="166" fontId="6" fillId="0" borderId="9" xfId="0" applyNumberFormat="1" applyFont="1" applyBorder="1"/>
    <xf numFmtId="166" fontId="6" fillId="0" borderId="10"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47625</xdr:colOff>
      <xdr:row>0</xdr:row>
      <xdr:rowOff>47625</xdr:rowOff>
    </xdr:from>
    <xdr:ext cx="304800" cy="304800"/>
    <xdr:pic>
      <xdr:nvPicPr>
        <xdr:cNvPr id="2" name="image8.png" title="coeff__dataSourceIm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35</xdr:col>
      <xdr:colOff>666750</xdr:colOff>
      <xdr:row>0</xdr:row>
      <xdr:rowOff>95250</xdr:rowOff>
    </xdr:from>
    <xdr:ext cx="885825" cy="228600"/>
    <xdr:pic>
      <xdr:nvPicPr>
        <xdr:cNvPr id="3" name="image1.png" title="coeff__openSidePanelByHeader">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35</xdr:col>
      <xdr:colOff>1714500</xdr:colOff>
      <xdr:row>0</xdr:row>
      <xdr:rowOff>95250</xdr:rowOff>
    </xdr:from>
    <xdr:ext cx="857250" cy="228600"/>
    <xdr:pic>
      <xdr:nvPicPr>
        <xdr:cNvPr id="4" name="image7.png" title="coeff__onsheetRunDataImport">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35</xdr:col>
      <xdr:colOff>0</xdr:colOff>
      <xdr:row>0</xdr:row>
      <xdr:rowOff>114300</xdr:rowOff>
    </xdr:from>
    <xdr:ext cx="1590675" cy="190500"/>
    <xdr:pic>
      <xdr:nvPicPr>
        <xdr:cNvPr id="5" name="image2.png" title="coeff__poweredImg">
          <a:extLst>
            <a:ext uri="{FF2B5EF4-FFF2-40B4-BE49-F238E27FC236}">
              <a16:creationId xmlns:a16="http://schemas.microsoft.com/office/drawing/2014/main" id="{00000000-0008-0000-01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47625</xdr:colOff>
      <xdr:row>0</xdr:row>
      <xdr:rowOff>47625</xdr:rowOff>
    </xdr:from>
    <xdr:ext cx="304800" cy="304800"/>
    <xdr:pic>
      <xdr:nvPicPr>
        <xdr:cNvPr id="2" name="image3.png" title="coeff__dataSourceIm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666750</xdr:colOff>
      <xdr:row>0</xdr:row>
      <xdr:rowOff>95250</xdr:rowOff>
    </xdr:from>
    <xdr:ext cx="885825" cy="228600"/>
    <xdr:pic>
      <xdr:nvPicPr>
        <xdr:cNvPr id="3" name="image4.png" title="coeff__openSidePanelByHeader">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xdr:col>
      <xdr:colOff>1714500</xdr:colOff>
      <xdr:row>0</xdr:row>
      <xdr:rowOff>95250</xdr:rowOff>
    </xdr:from>
    <xdr:ext cx="857250" cy="228600"/>
    <xdr:pic>
      <xdr:nvPicPr>
        <xdr:cNvPr id="4" name="image6.png" title="coeff__onsheetRunDataImport">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0</xdr:row>
      <xdr:rowOff>114300</xdr:rowOff>
    </xdr:from>
    <xdr:ext cx="1590675" cy="190500"/>
    <xdr:pic>
      <xdr:nvPicPr>
        <xdr:cNvPr id="5" name="image5.png" title="coeff__poweredIm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47625</xdr:colOff>
      <xdr:row>0</xdr:row>
      <xdr:rowOff>47625</xdr:rowOff>
    </xdr:from>
    <xdr:ext cx="304800" cy="304800"/>
    <xdr:pic>
      <xdr:nvPicPr>
        <xdr:cNvPr id="2" name="image11.png" title="coeff__dataSourceIm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666750</xdr:colOff>
      <xdr:row>0</xdr:row>
      <xdr:rowOff>95250</xdr:rowOff>
    </xdr:from>
    <xdr:ext cx="885825" cy="228600"/>
    <xdr:pic>
      <xdr:nvPicPr>
        <xdr:cNvPr id="3" name="image10.png" title="coeff__openSidePanelByHeader">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xdr:col>
      <xdr:colOff>1714500</xdr:colOff>
      <xdr:row>0</xdr:row>
      <xdr:rowOff>95250</xdr:rowOff>
    </xdr:from>
    <xdr:ext cx="857250" cy="228600"/>
    <xdr:pic>
      <xdr:nvPicPr>
        <xdr:cNvPr id="4" name="image9.png" title="coeff__onsheetRunDataImport">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0</xdr:row>
      <xdr:rowOff>114300</xdr:rowOff>
    </xdr:from>
    <xdr:ext cx="1590675" cy="190500"/>
    <xdr:pic>
      <xdr:nvPicPr>
        <xdr:cNvPr id="5" name="image12.png" title="coeff__poweredImg">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toptal.com/" TargetMode="External"/><Relationship Id="rId2" Type="http://schemas.openxmlformats.org/officeDocument/2006/relationships/hyperlink" Target="http://stamps.com/" TargetMode="External"/><Relationship Id="rId1" Type="http://schemas.openxmlformats.org/officeDocument/2006/relationships/hyperlink" Target="http://toptal.com/" TargetMode="External"/><Relationship Id="rId5" Type="http://schemas.openxmlformats.org/officeDocument/2006/relationships/drawing" Target="../drawings/drawing2.xml"/><Relationship Id="rId4" Type="http://schemas.openxmlformats.org/officeDocument/2006/relationships/hyperlink" Target="http://stamps.com/"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toptal.com/" TargetMode="External"/><Relationship Id="rId2" Type="http://schemas.openxmlformats.org/officeDocument/2006/relationships/hyperlink" Target="http://stamps.com/" TargetMode="External"/><Relationship Id="rId1" Type="http://schemas.openxmlformats.org/officeDocument/2006/relationships/hyperlink" Target="http://toptal.com/" TargetMode="External"/><Relationship Id="rId5" Type="http://schemas.openxmlformats.org/officeDocument/2006/relationships/drawing" Target="../drawings/drawing3.xml"/><Relationship Id="rId4" Type="http://schemas.openxmlformats.org/officeDocument/2006/relationships/hyperlink" Target="http://stamps.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2677F1"/>
    <outlinePr summaryBelow="0" summaryRight="0"/>
  </sheetPr>
  <dimension ref="A1:AK54"/>
  <sheetViews>
    <sheetView showGridLines="0" workbookViewId="0">
      <pane ySplit="1" topLeftCell="A2" activePane="bottomLeft" state="frozen"/>
      <selection pane="bottomLeft" activeCell="B3" sqref="B3"/>
    </sheetView>
  </sheetViews>
  <sheetFormatPr defaultColWidth="12.5703125" defaultRowHeight="15.75" customHeight="1" x14ac:dyDescent="0.2"/>
  <cols>
    <col min="1" max="1" width="41.7109375" customWidth="1"/>
    <col min="2" max="2" width="16.42578125" customWidth="1"/>
    <col min="3" max="10" width="13.140625" customWidth="1"/>
    <col min="11" max="32" width="14.140625" customWidth="1"/>
    <col min="33" max="35" width="13.140625" customWidth="1"/>
    <col min="36" max="37" width="10.140625" customWidth="1"/>
  </cols>
  <sheetData>
    <row r="1" spans="1:37" ht="33.75" customHeight="1" x14ac:dyDescent="0.2">
      <c r="A1" s="1" t="str">
        <f ca="1">CONCATENATE(
            "              ", "QuickBooks Import", CHAR(10),
            "              ", "",
            IFERROR(_xludf.IFS(
                (NOW()-"2026/02/03 07:07") &lt;= 0,
                    "",
                AND((NOW()-"2026/02/03 07:07") * 1440 &gt;= 0, (NOW()-"2026/02/03 07:07") * 1440 &lt;= 5),
                    "Last updated just now",
                (NOW()-"2026/02/03 07:07") * 1440 &lt;= 60,
                    "Last updated "&amp;FLOOR((NOW()-"2026/02/03 07:07")*1440,1)&amp;" minutes ago",
                (NOW()-"2026/02/03 07:07") * 24 &lt;= 24,
                    "Last updated "&amp;FLOOR((NOW()-"2026/02/03 07:07")*24,1) &amp;
                        IF(FLOOR((NOW()-"2026/02/03 07:07")*24,1) &lt;= 1, " hour ago", " hours ago"),
                (NOW()-"2026/02/03 07:07") &lt;= 30,
                    "Last updated "&amp;FLOOR((NOW()-"2026/02/03 07:07"),1) &amp;
                        IF(FLOOR((NOW()-"2026/02/03 07:07"),1) &lt;= 1, " day ago", " days ago"),
                (NOW()-"2026/02/03 07:07") &gt; 30,
                    "Last updated " &amp;
                        FLOOR((NOW()-"2026/02/03 07:07")/7,1) &amp;
                        IF(FLOOR((NOW()-"2026/02/03 07:07"),1) &lt;= 1, " week ago", " weeks ago")
            ),"Last updated on 2026/02/03 07:07")
        )</f>
        <v xml:space="preserve">              QuickBooks Import
              Last updated on 2026/02/03 07:07</v>
      </c>
      <c r="B1" s="1" t="s">
        <v>0</v>
      </c>
      <c r="C1" s="2" t="str">
        <f ca="1">IFERROR(IF(NOW(), _COEFF_ssop()),"")</f>
        <v/>
      </c>
      <c r="D1" s="2" t="s">
        <v>0</v>
      </c>
      <c r="E1" s="2" t="s">
        <v>0</v>
      </c>
      <c r="F1" s="2" t="s">
        <v>0</v>
      </c>
      <c r="G1" s="2" t="s">
        <v>0</v>
      </c>
      <c r="H1" s="2" t="s">
        <v>0</v>
      </c>
      <c r="I1" s="2" t="s">
        <v>0</v>
      </c>
      <c r="J1" s="2" t="s">
        <v>0</v>
      </c>
      <c r="K1" s="2" t="s">
        <v>0</v>
      </c>
      <c r="L1" s="2" t="s">
        <v>0</v>
      </c>
      <c r="M1" s="2" t="s">
        <v>0</v>
      </c>
      <c r="N1" s="2" t="s">
        <v>0</v>
      </c>
      <c r="O1" s="2" t="s">
        <v>0</v>
      </c>
      <c r="P1" s="2" t="s">
        <v>0</v>
      </c>
      <c r="Q1" s="2" t="s">
        <v>0</v>
      </c>
      <c r="R1" s="2" t="s">
        <v>0</v>
      </c>
      <c r="S1" s="2" t="s">
        <v>0</v>
      </c>
      <c r="T1" s="2" t="s">
        <v>0</v>
      </c>
      <c r="U1" s="2" t="s">
        <v>0</v>
      </c>
      <c r="V1" s="2" t="s">
        <v>0</v>
      </c>
      <c r="W1" s="2" t="s">
        <v>0</v>
      </c>
      <c r="X1" s="2" t="s">
        <v>0</v>
      </c>
      <c r="Y1" s="2" t="s">
        <v>0</v>
      </c>
      <c r="Z1" s="2" t="s">
        <v>0</v>
      </c>
      <c r="AA1" s="2" t="s">
        <v>0</v>
      </c>
      <c r="AB1" s="2" t="s">
        <v>0</v>
      </c>
      <c r="AC1" s="2" t="s">
        <v>0</v>
      </c>
      <c r="AD1" s="2" t="s">
        <v>0</v>
      </c>
      <c r="AE1" s="2" t="s">
        <v>0</v>
      </c>
      <c r="AF1" s="2" t="s">
        <v>0</v>
      </c>
      <c r="AG1" s="2" t="s">
        <v>0</v>
      </c>
      <c r="AH1" s="2" t="s">
        <v>0</v>
      </c>
      <c r="AI1" s="2" t="s">
        <v>0</v>
      </c>
      <c r="AJ1" s="2" t="s">
        <v>0</v>
      </c>
      <c r="AK1" s="2"/>
    </row>
    <row r="2" spans="1:37" ht="22.5" customHeight="1" x14ac:dyDescent="0.2">
      <c r="A2" s="3"/>
      <c r="B2" s="4"/>
      <c r="C2" s="4"/>
      <c r="D2" s="4"/>
      <c r="E2" s="4"/>
      <c r="F2" s="4" t="s">
        <v>1</v>
      </c>
      <c r="G2" s="4"/>
      <c r="H2" s="4"/>
      <c r="I2" s="4"/>
      <c r="J2" s="4"/>
      <c r="K2" s="4"/>
      <c r="L2" s="4"/>
      <c r="M2" s="4"/>
      <c r="N2" s="4"/>
      <c r="O2" s="4"/>
      <c r="P2" s="4"/>
      <c r="Q2" s="4"/>
      <c r="R2" s="4"/>
      <c r="S2" s="4"/>
      <c r="T2" s="4"/>
      <c r="U2" s="4"/>
      <c r="V2" s="4"/>
      <c r="W2" s="4"/>
      <c r="X2" s="4"/>
      <c r="Y2" s="4"/>
      <c r="Z2" s="4"/>
      <c r="AA2" s="4"/>
      <c r="AB2" s="4"/>
      <c r="AC2" s="4"/>
      <c r="AD2" s="4"/>
      <c r="AE2" s="4"/>
      <c r="AF2" s="4"/>
      <c r="AG2" s="4"/>
      <c r="AH2" s="4"/>
      <c r="AI2" s="4"/>
      <c r="AJ2" s="5"/>
      <c r="AK2" s="6"/>
    </row>
    <row r="3" spans="1:37" ht="12.75" x14ac:dyDescent="0.2">
      <c r="A3" s="7"/>
      <c r="B3" s="8"/>
      <c r="C3" s="8"/>
      <c r="D3" s="8"/>
      <c r="E3" s="8"/>
      <c r="F3" s="8" t="s">
        <v>2</v>
      </c>
      <c r="G3" s="8"/>
      <c r="H3" s="8"/>
      <c r="I3" s="8"/>
      <c r="J3" s="8"/>
      <c r="K3" s="8"/>
      <c r="L3" s="8"/>
      <c r="M3" s="8"/>
      <c r="N3" s="8"/>
      <c r="O3" s="8"/>
      <c r="P3" s="8"/>
      <c r="Q3" s="8"/>
      <c r="R3" s="8"/>
      <c r="S3" s="8"/>
      <c r="T3" s="8"/>
      <c r="U3" s="8"/>
      <c r="V3" s="8"/>
      <c r="W3" s="8"/>
      <c r="X3" s="8"/>
      <c r="Y3" s="8"/>
      <c r="Z3" s="8"/>
      <c r="AA3" s="8"/>
      <c r="AB3" s="8"/>
      <c r="AC3" s="8"/>
      <c r="AD3" s="8"/>
      <c r="AE3" s="8"/>
      <c r="AF3" s="8"/>
      <c r="AG3" s="8"/>
      <c r="AH3" s="8"/>
      <c r="AI3" s="8"/>
    </row>
    <row r="4" spans="1:37" ht="12.75" x14ac:dyDescent="0.2">
      <c r="A4" s="7"/>
      <c r="F4" s="8" t="s">
        <v>3</v>
      </c>
    </row>
    <row r="5" spans="1:37" ht="12.75" x14ac:dyDescent="0.2">
      <c r="A5" s="9" t="s">
        <v>4</v>
      </c>
      <c r="B5" s="10">
        <v>46023</v>
      </c>
      <c r="C5" s="10">
        <v>46024</v>
      </c>
      <c r="D5" s="10">
        <v>46025</v>
      </c>
      <c r="E5" s="10">
        <v>46026</v>
      </c>
      <c r="F5" s="10">
        <v>46027</v>
      </c>
      <c r="G5" s="10">
        <v>46028</v>
      </c>
      <c r="H5" s="10">
        <v>46029</v>
      </c>
      <c r="I5" s="10">
        <v>46030</v>
      </c>
      <c r="J5" s="10">
        <v>46031</v>
      </c>
      <c r="K5" s="10">
        <v>46032</v>
      </c>
      <c r="L5" s="10">
        <v>46033</v>
      </c>
      <c r="M5" s="10">
        <v>46034</v>
      </c>
      <c r="N5" s="10">
        <v>46035</v>
      </c>
      <c r="O5" s="10">
        <v>46036</v>
      </c>
      <c r="P5" s="10">
        <v>46037</v>
      </c>
      <c r="Q5" s="10">
        <v>46038</v>
      </c>
      <c r="R5" s="10">
        <v>46039</v>
      </c>
      <c r="S5" s="10">
        <v>46040</v>
      </c>
      <c r="T5" s="10">
        <v>46041</v>
      </c>
      <c r="U5" s="10">
        <v>46042</v>
      </c>
      <c r="V5" s="10">
        <v>46043</v>
      </c>
      <c r="W5" s="10">
        <v>46044</v>
      </c>
      <c r="X5" s="10">
        <v>46045</v>
      </c>
      <c r="Y5" s="10">
        <v>46046</v>
      </c>
      <c r="Z5" s="10">
        <v>46047</v>
      </c>
      <c r="AA5" s="10">
        <v>46048</v>
      </c>
      <c r="AB5" s="10">
        <v>46049</v>
      </c>
      <c r="AC5" s="10">
        <v>46050</v>
      </c>
      <c r="AD5" s="10">
        <v>46051</v>
      </c>
      <c r="AE5" s="10">
        <v>46052</v>
      </c>
      <c r="AF5" s="10">
        <v>46053</v>
      </c>
      <c r="AG5" s="10">
        <v>46054</v>
      </c>
      <c r="AH5" s="10">
        <v>46055</v>
      </c>
      <c r="AI5" s="10">
        <v>46056</v>
      </c>
      <c r="AJ5" s="11" t="s">
        <v>5</v>
      </c>
    </row>
    <row r="6" spans="1:37" ht="12.75" x14ac:dyDescent="0.2">
      <c r="A6" s="12" t="s">
        <v>6</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4"/>
    </row>
    <row r="7" spans="1:37" ht="12.75" x14ac:dyDescent="0.2">
      <c r="A7" s="15" t="s">
        <v>7</v>
      </c>
      <c r="B7" s="16"/>
      <c r="C7" s="16"/>
      <c r="D7" s="16"/>
      <c r="E7" s="16"/>
      <c r="F7" s="16"/>
      <c r="G7" s="16"/>
      <c r="H7" s="16"/>
      <c r="I7" s="16"/>
      <c r="J7" s="16"/>
      <c r="K7" s="16"/>
      <c r="L7" s="16"/>
      <c r="M7" s="16"/>
      <c r="N7" s="16"/>
      <c r="O7" s="16"/>
      <c r="P7" s="16"/>
      <c r="Q7" s="16"/>
      <c r="R7" s="16"/>
      <c r="S7" s="16"/>
      <c r="T7" s="16"/>
      <c r="U7" s="16"/>
      <c r="V7" s="16"/>
      <c r="W7" s="16"/>
      <c r="X7" s="16"/>
      <c r="Y7" s="16"/>
      <c r="Z7" s="16"/>
      <c r="AA7" s="16"/>
      <c r="AB7" s="16">
        <v>-51.35</v>
      </c>
      <c r="AC7" s="16"/>
      <c r="AD7" s="16"/>
      <c r="AE7" s="16"/>
      <c r="AF7" s="16"/>
      <c r="AG7" s="16"/>
      <c r="AH7" s="16"/>
      <c r="AI7" s="16"/>
      <c r="AJ7" s="17">
        <v>-51.35</v>
      </c>
    </row>
    <row r="8" spans="1:37" ht="12.75" x14ac:dyDescent="0.2">
      <c r="A8" s="18" t="s">
        <v>8</v>
      </c>
      <c r="B8" s="19"/>
      <c r="C8" s="19">
        <v>45000</v>
      </c>
      <c r="D8" s="19"/>
      <c r="E8" s="19"/>
      <c r="F8" s="19"/>
      <c r="G8" s="19"/>
      <c r="H8" s="19"/>
      <c r="I8" s="19"/>
      <c r="J8" s="19">
        <v>19953.04</v>
      </c>
      <c r="K8" s="19"/>
      <c r="L8" s="19"/>
      <c r="M8" s="19"/>
      <c r="N8" s="19"/>
      <c r="O8" s="19">
        <v>5000</v>
      </c>
      <c r="P8" s="19"/>
      <c r="Q8" s="19">
        <v>1100</v>
      </c>
      <c r="R8" s="19"/>
      <c r="S8" s="19"/>
      <c r="T8" s="19">
        <v>1040</v>
      </c>
      <c r="U8" s="19"/>
      <c r="V8" s="19"/>
      <c r="W8" s="19"/>
      <c r="X8" s="19"/>
      <c r="Y8" s="19"/>
      <c r="Z8" s="19"/>
      <c r="AA8" s="19"/>
      <c r="AB8" s="19"/>
      <c r="AC8" s="19">
        <v>1926.88</v>
      </c>
      <c r="AD8" s="19"/>
      <c r="AE8" s="19"/>
      <c r="AF8" s="19"/>
      <c r="AG8" s="19"/>
      <c r="AH8" s="19">
        <v>15000</v>
      </c>
      <c r="AI8" s="19"/>
      <c r="AJ8" s="20">
        <v>89019.92</v>
      </c>
    </row>
    <row r="9" spans="1:37" ht="12.75" x14ac:dyDescent="0.2">
      <c r="A9" s="18" t="s">
        <v>9</v>
      </c>
      <c r="B9" s="19"/>
      <c r="C9" s="19"/>
      <c r="D9" s="19"/>
      <c r="E9" s="19"/>
      <c r="F9" s="19">
        <v>1071.8900000000001</v>
      </c>
      <c r="G9" s="19">
        <v>23825.35</v>
      </c>
      <c r="H9" s="19">
        <v>2384.21</v>
      </c>
      <c r="I9" s="19"/>
      <c r="J9" s="19"/>
      <c r="K9" s="19">
        <v>12612.88</v>
      </c>
      <c r="L9" s="19"/>
      <c r="M9" s="19"/>
      <c r="N9" s="19"/>
      <c r="O9" s="19">
        <v>454</v>
      </c>
      <c r="P9" s="19"/>
      <c r="Q9" s="19"/>
      <c r="R9" s="19"/>
      <c r="S9" s="19"/>
      <c r="T9" s="19"/>
      <c r="U9" s="19"/>
      <c r="V9" s="19">
        <v>12802.16</v>
      </c>
      <c r="W9" s="19"/>
      <c r="X9" s="19"/>
      <c r="Y9" s="19"/>
      <c r="Z9" s="19"/>
      <c r="AA9" s="19"/>
      <c r="AB9" s="19">
        <v>1657.57</v>
      </c>
      <c r="AC9" s="19">
        <v>11229.54</v>
      </c>
      <c r="AD9" s="19"/>
      <c r="AE9" s="19">
        <v>463.06</v>
      </c>
      <c r="AF9" s="19"/>
      <c r="AG9" s="19"/>
      <c r="AH9" s="19"/>
      <c r="AI9" s="19"/>
      <c r="AJ9" s="20">
        <v>66500.66</v>
      </c>
    </row>
    <row r="10" spans="1:37" ht="12.75" x14ac:dyDescent="0.2">
      <c r="A10" s="18" t="s">
        <v>10</v>
      </c>
      <c r="B10" s="19">
        <v>0</v>
      </c>
      <c r="C10" s="19"/>
      <c r="D10" s="19"/>
      <c r="E10" s="19"/>
      <c r="F10" s="19"/>
      <c r="G10" s="19"/>
      <c r="H10" s="19">
        <v>300</v>
      </c>
      <c r="I10" s="19"/>
      <c r="J10" s="19"/>
      <c r="K10" s="19"/>
      <c r="L10" s="19"/>
      <c r="M10" s="19"/>
      <c r="N10" s="19"/>
      <c r="O10" s="19">
        <v>750</v>
      </c>
      <c r="P10" s="19"/>
      <c r="Q10" s="19"/>
      <c r="R10" s="19"/>
      <c r="S10" s="19"/>
      <c r="T10" s="19"/>
      <c r="U10" s="19"/>
      <c r="V10" s="19"/>
      <c r="W10" s="19"/>
      <c r="X10" s="19"/>
      <c r="Y10" s="19"/>
      <c r="Z10" s="19"/>
      <c r="AA10" s="19"/>
      <c r="AB10" s="19"/>
      <c r="AC10" s="19"/>
      <c r="AD10" s="19"/>
      <c r="AE10" s="19"/>
      <c r="AF10" s="19"/>
      <c r="AG10" s="19"/>
      <c r="AH10" s="19"/>
      <c r="AI10" s="19"/>
      <c r="AJ10" s="20">
        <v>1050</v>
      </c>
    </row>
    <row r="11" spans="1:37" ht="12.75" x14ac:dyDescent="0.2">
      <c r="A11" s="15" t="s">
        <v>11</v>
      </c>
      <c r="B11" s="16">
        <v>0</v>
      </c>
      <c r="C11" s="16">
        <v>45000</v>
      </c>
      <c r="D11" s="16">
        <v>0</v>
      </c>
      <c r="E11" s="16">
        <v>0</v>
      </c>
      <c r="F11" s="16">
        <v>1071.8900000000001</v>
      </c>
      <c r="G11" s="16">
        <v>23825.35</v>
      </c>
      <c r="H11" s="16">
        <v>2684.21</v>
      </c>
      <c r="I11" s="16">
        <v>0</v>
      </c>
      <c r="J11" s="16">
        <v>19953.04</v>
      </c>
      <c r="K11" s="16">
        <v>12612.88</v>
      </c>
      <c r="L11" s="16">
        <v>0</v>
      </c>
      <c r="M11" s="16">
        <v>0</v>
      </c>
      <c r="N11" s="16">
        <v>0</v>
      </c>
      <c r="O11" s="16">
        <v>6204</v>
      </c>
      <c r="P11" s="16">
        <v>0</v>
      </c>
      <c r="Q11" s="16">
        <v>1100</v>
      </c>
      <c r="R11" s="16">
        <v>0</v>
      </c>
      <c r="S11" s="16">
        <v>0</v>
      </c>
      <c r="T11" s="16">
        <v>1040</v>
      </c>
      <c r="U11" s="16">
        <v>0</v>
      </c>
      <c r="V11" s="16">
        <v>12802.16</v>
      </c>
      <c r="W11" s="16">
        <v>0</v>
      </c>
      <c r="X11" s="16">
        <v>0</v>
      </c>
      <c r="Y11" s="16">
        <v>0</v>
      </c>
      <c r="Z11" s="16">
        <v>0</v>
      </c>
      <c r="AA11" s="16">
        <v>0</v>
      </c>
      <c r="AB11" s="16">
        <v>1606.22</v>
      </c>
      <c r="AC11" s="16">
        <v>13156.42</v>
      </c>
      <c r="AD11" s="16">
        <v>0</v>
      </c>
      <c r="AE11" s="16">
        <v>463.06</v>
      </c>
      <c r="AF11" s="16">
        <v>0</v>
      </c>
      <c r="AG11" s="16">
        <v>0</v>
      </c>
      <c r="AH11" s="16">
        <v>15000</v>
      </c>
      <c r="AI11" s="16">
        <v>0</v>
      </c>
      <c r="AJ11" s="17">
        <v>156519.23000000001</v>
      </c>
    </row>
    <row r="12" spans="1:37" ht="12.75" x14ac:dyDescent="0.2">
      <c r="A12" s="15" t="s">
        <v>12</v>
      </c>
      <c r="B12" s="16">
        <v>0</v>
      </c>
      <c r="C12" s="16">
        <v>45000</v>
      </c>
      <c r="D12" s="16">
        <v>0</v>
      </c>
      <c r="E12" s="16">
        <v>0</v>
      </c>
      <c r="F12" s="16">
        <v>1071.8900000000001</v>
      </c>
      <c r="G12" s="16">
        <v>23825.35</v>
      </c>
      <c r="H12" s="16">
        <v>2684.21</v>
      </c>
      <c r="I12" s="16">
        <v>0</v>
      </c>
      <c r="J12" s="16">
        <v>19953.04</v>
      </c>
      <c r="K12" s="16">
        <v>12612.88</v>
      </c>
      <c r="L12" s="16">
        <v>0</v>
      </c>
      <c r="M12" s="16">
        <v>0</v>
      </c>
      <c r="N12" s="16">
        <v>0</v>
      </c>
      <c r="O12" s="16">
        <v>6204</v>
      </c>
      <c r="P12" s="16">
        <v>0</v>
      </c>
      <c r="Q12" s="16">
        <v>1100</v>
      </c>
      <c r="R12" s="16">
        <v>0</v>
      </c>
      <c r="S12" s="16">
        <v>0</v>
      </c>
      <c r="T12" s="16">
        <v>1040</v>
      </c>
      <c r="U12" s="16">
        <v>0</v>
      </c>
      <c r="V12" s="16">
        <v>12802.16</v>
      </c>
      <c r="W12" s="16">
        <v>0</v>
      </c>
      <c r="X12" s="16">
        <v>0</v>
      </c>
      <c r="Y12" s="16">
        <v>0</v>
      </c>
      <c r="Z12" s="16">
        <v>0</v>
      </c>
      <c r="AA12" s="16">
        <v>0</v>
      </c>
      <c r="AB12" s="16">
        <v>1606.22</v>
      </c>
      <c r="AC12" s="16">
        <v>13156.42</v>
      </c>
      <c r="AD12" s="16">
        <v>0</v>
      </c>
      <c r="AE12" s="16">
        <v>463.06</v>
      </c>
      <c r="AF12" s="16">
        <v>0</v>
      </c>
      <c r="AG12" s="16">
        <v>0</v>
      </c>
      <c r="AH12" s="16">
        <v>15000</v>
      </c>
      <c r="AI12" s="16">
        <v>0</v>
      </c>
      <c r="AJ12" s="17">
        <v>156519.23000000001</v>
      </c>
    </row>
    <row r="13" spans="1:37" ht="12.75" x14ac:dyDescent="0.2">
      <c r="A13" s="12" t="s">
        <v>13</v>
      </c>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4"/>
    </row>
    <row r="14" spans="1:37" ht="12.75" x14ac:dyDescent="0.2">
      <c r="A14" s="15" t="s">
        <v>14</v>
      </c>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7">
        <v>0</v>
      </c>
    </row>
    <row r="15" spans="1:37" ht="12.75" x14ac:dyDescent="0.2">
      <c r="A15" s="18" t="s">
        <v>15</v>
      </c>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v>4269.5</v>
      </c>
      <c r="AB15" s="19"/>
      <c r="AC15" s="19"/>
      <c r="AD15" s="19"/>
      <c r="AE15" s="19"/>
      <c r="AF15" s="19"/>
      <c r="AG15" s="19"/>
      <c r="AH15" s="19"/>
      <c r="AI15" s="19"/>
      <c r="AJ15" s="20">
        <v>4269.5</v>
      </c>
    </row>
    <row r="16" spans="1:37" ht="12.75" x14ac:dyDescent="0.2">
      <c r="A16" s="18" t="s">
        <v>16</v>
      </c>
      <c r="B16" s="19"/>
      <c r="C16" s="19"/>
      <c r="D16" s="19"/>
      <c r="E16" s="19"/>
      <c r="F16" s="19"/>
      <c r="G16" s="19"/>
      <c r="H16" s="19"/>
      <c r="I16" s="19"/>
      <c r="J16" s="19"/>
      <c r="K16" s="19"/>
      <c r="L16" s="19"/>
      <c r="M16" s="19"/>
      <c r="N16" s="19"/>
      <c r="O16" s="19"/>
      <c r="P16" s="19"/>
      <c r="Q16" s="19"/>
      <c r="R16" s="19"/>
      <c r="S16" s="19"/>
      <c r="T16" s="19"/>
      <c r="U16" s="19">
        <v>74155.839999999997</v>
      </c>
      <c r="V16" s="19"/>
      <c r="W16" s="19"/>
      <c r="X16" s="19"/>
      <c r="Y16" s="19"/>
      <c r="Z16" s="19"/>
      <c r="AA16" s="19"/>
      <c r="AB16" s="19"/>
      <c r="AC16" s="19">
        <v>8460</v>
      </c>
      <c r="AD16" s="19"/>
      <c r="AE16" s="19"/>
      <c r="AF16" s="19"/>
      <c r="AG16" s="19"/>
      <c r="AH16" s="19"/>
      <c r="AI16" s="19"/>
      <c r="AJ16" s="20">
        <v>82615.839999999997</v>
      </c>
    </row>
    <row r="17" spans="1:36" ht="12.75" x14ac:dyDescent="0.2">
      <c r="A17" s="15" t="s">
        <v>17</v>
      </c>
      <c r="B17" s="16">
        <v>0</v>
      </c>
      <c r="C17" s="16">
        <v>0</v>
      </c>
      <c r="D17" s="16">
        <v>0</v>
      </c>
      <c r="E17" s="16">
        <v>0</v>
      </c>
      <c r="F17" s="16">
        <v>0</v>
      </c>
      <c r="G17" s="16">
        <v>0</v>
      </c>
      <c r="H17" s="16">
        <v>0</v>
      </c>
      <c r="I17" s="16">
        <v>0</v>
      </c>
      <c r="J17" s="16">
        <v>0</v>
      </c>
      <c r="K17" s="16">
        <v>0</v>
      </c>
      <c r="L17" s="16">
        <v>0</v>
      </c>
      <c r="M17" s="16">
        <v>0</v>
      </c>
      <c r="N17" s="16">
        <v>0</v>
      </c>
      <c r="O17" s="16">
        <v>0</v>
      </c>
      <c r="P17" s="16">
        <v>0</v>
      </c>
      <c r="Q17" s="16">
        <v>0</v>
      </c>
      <c r="R17" s="16">
        <v>0</v>
      </c>
      <c r="S17" s="16">
        <v>0</v>
      </c>
      <c r="T17" s="16">
        <v>0</v>
      </c>
      <c r="U17" s="16">
        <v>74155.839999999997</v>
      </c>
      <c r="V17" s="16">
        <v>0</v>
      </c>
      <c r="W17" s="16">
        <v>0</v>
      </c>
      <c r="X17" s="16">
        <v>0</v>
      </c>
      <c r="Y17" s="16">
        <v>0</v>
      </c>
      <c r="Z17" s="16">
        <v>0</v>
      </c>
      <c r="AA17" s="16">
        <v>4269.5</v>
      </c>
      <c r="AB17" s="16">
        <v>0</v>
      </c>
      <c r="AC17" s="16">
        <v>8460</v>
      </c>
      <c r="AD17" s="16">
        <v>0</v>
      </c>
      <c r="AE17" s="16">
        <v>0</v>
      </c>
      <c r="AF17" s="16">
        <v>0</v>
      </c>
      <c r="AG17" s="16">
        <v>0</v>
      </c>
      <c r="AH17" s="16">
        <v>0</v>
      </c>
      <c r="AI17" s="16">
        <v>0</v>
      </c>
      <c r="AJ17" s="17">
        <v>86885.34</v>
      </c>
    </row>
    <row r="18" spans="1:36" ht="12.75" x14ac:dyDescent="0.2">
      <c r="A18" s="12" t="s">
        <v>18</v>
      </c>
      <c r="B18" s="13">
        <v>0</v>
      </c>
      <c r="C18" s="13">
        <v>0</v>
      </c>
      <c r="D18" s="13">
        <v>0</v>
      </c>
      <c r="E18" s="13">
        <v>0</v>
      </c>
      <c r="F18" s="13">
        <v>0</v>
      </c>
      <c r="G18" s="13">
        <v>0</v>
      </c>
      <c r="H18" s="13">
        <v>0</v>
      </c>
      <c r="I18" s="13">
        <v>0</v>
      </c>
      <c r="J18" s="13">
        <v>0</v>
      </c>
      <c r="K18" s="13">
        <v>0</v>
      </c>
      <c r="L18" s="13">
        <v>0</v>
      </c>
      <c r="M18" s="13">
        <v>0</v>
      </c>
      <c r="N18" s="13">
        <v>0</v>
      </c>
      <c r="O18" s="13">
        <v>0</v>
      </c>
      <c r="P18" s="13">
        <v>0</v>
      </c>
      <c r="Q18" s="13">
        <v>0</v>
      </c>
      <c r="R18" s="13">
        <v>0</v>
      </c>
      <c r="S18" s="13">
        <v>0</v>
      </c>
      <c r="T18" s="13">
        <v>0</v>
      </c>
      <c r="U18" s="13">
        <v>74155.839999999997</v>
      </c>
      <c r="V18" s="13">
        <v>0</v>
      </c>
      <c r="W18" s="13">
        <v>0</v>
      </c>
      <c r="X18" s="13">
        <v>0</v>
      </c>
      <c r="Y18" s="13">
        <v>0</v>
      </c>
      <c r="Z18" s="13">
        <v>0</v>
      </c>
      <c r="AA18" s="13">
        <v>4269.5</v>
      </c>
      <c r="AB18" s="13">
        <v>0</v>
      </c>
      <c r="AC18" s="13">
        <v>8460</v>
      </c>
      <c r="AD18" s="13">
        <v>0</v>
      </c>
      <c r="AE18" s="13">
        <v>0</v>
      </c>
      <c r="AF18" s="13">
        <v>0</v>
      </c>
      <c r="AG18" s="13">
        <v>0</v>
      </c>
      <c r="AH18" s="13">
        <v>0</v>
      </c>
      <c r="AI18" s="13">
        <v>0</v>
      </c>
      <c r="AJ18" s="14">
        <v>86885.34</v>
      </c>
    </row>
    <row r="19" spans="1:36" ht="12.75" x14ac:dyDescent="0.2">
      <c r="A19" s="12" t="s">
        <v>19</v>
      </c>
      <c r="B19" s="13">
        <v>0</v>
      </c>
      <c r="C19" s="13">
        <v>45000</v>
      </c>
      <c r="D19" s="13">
        <v>0</v>
      </c>
      <c r="E19" s="13">
        <v>0</v>
      </c>
      <c r="F19" s="13">
        <v>1071.8900000000001</v>
      </c>
      <c r="G19" s="13">
        <v>23825.35</v>
      </c>
      <c r="H19" s="13">
        <v>2684.21</v>
      </c>
      <c r="I19" s="13">
        <v>0</v>
      </c>
      <c r="J19" s="13">
        <v>19953.04</v>
      </c>
      <c r="K19" s="13">
        <v>12612.88</v>
      </c>
      <c r="L19" s="13">
        <v>0</v>
      </c>
      <c r="M19" s="13">
        <v>0</v>
      </c>
      <c r="N19" s="13">
        <v>0</v>
      </c>
      <c r="O19" s="13">
        <v>6204</v>
      </c>
      <c r="P19" s="13">
        <v>0</v>
      </c>
      <c r="Q19" s="13">
        <v>1100</v>
      </c>
      <c r="R19" s="13">
        <v>0</v>
      </c>
      <c r="S19" s="13">
        <v>0</v>
      </c>
      <c r="T19" s="13">
        <v>1040</v>
      </c>
      <c r="U19" s="13">
        <v>-74155.839999999997</v>
      </c>
      <c r="V19" s="13">
        <v>12802.16</v>
      </c>
      <c r="W19" s="13">
        <v>0</v>
      </c>
      <c r="X19" s="13">
        <v>0</v>
      </c>
      <c r="Y19" s="13">
        <v>0</v>
      </c>
      <c r="Z19" s="13">
        <v>0</v>
      </c>
      <c r="AA19" s="13">
        <v>-4269.5</v>
      </c>
      <c r="AB19" s="13">
        <v>1606.22</v>
      </c>
      <c r="AC19" s="13">
        <v>4696.42</v>
      </c>
      <c r="AD19" s="13">
        <v>0</v>
      </c>
      <c r="AE19" s="13">
        <v>463.06</v>
      </c>
      <c r="AF19" s="13">
        <v>0</v>
      </c>
      <c r="AG19" s="13">
        <v>0</v>
      </c>
      <c r="AH19" s="13">
        <v>15000</v>
      </c>
      <c r="AI19" s="13">
        <v>0</v>
      </c>
      <c r="AJ19" s="14">
        <v>69633.89</v>
      </c>
    </row>
    <row r="20" spans="1:36" ht="12.75" x14ac:dyDescent="0.2">
      <c r="A20" s="12" t="s">
        <v>20</v>
      </c>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4"/>
    </row>
    <row r="21" spans="1:36" ht="12.75" x14ac:dyDescent="0.2">
      <c r="A21" s="15" t="s">
        <v>21</v>
      </c>
      <c r="B21" s="16"/>
      <c r="C21" s="16"/>
      <c r="D21" s="16"/>
      <c r="E21" s="16"/>
      <c r="F21" s="16">
        <v>484</v>
      </c>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7">
        <v>484</v>
      </c>
    </row>
    <row r="22" spans="1:36" ht="12.75" x14ac:dyDescent="0.2">
      <c r="A22" s="18" t="s">
        <v>22</v>
      </c>
      <c r="B22" s="19"/>
      <c r="C22" s="19"/>
      <c r="D22" s="19"/>
      <c r="E22" s="19"/>
      <c r="F22" s="19"/>
      <c r="G22" s="19"/>
      <c r="H22" s="19"/>
      <c r="I22" s="19"/>
      <c r="J22" s="19">
        <v>79</v>
      </c>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20">
        <v>79</v>
      </c>
    </row>
    <row r="23" spans="1:36" ht="12.75" x14ac:dyDescent="0.2">
      <c r="A23" s="18" t="s">
        <v>23</v>
      </c>
      <c r="B23" s="19"/>
      <c r="C23" s="19"/>
      <c r="D23" s="19"/>
      <c r="E23" s="19"/>
      <c r="F23" s="19"/>
      <c r="G23" s="19"/>
      <c r="H23" s="19"/>
      <c r="I23" s="19"/>
      <c r="J23" s="19"/>
      <c r="K23" s="19"/>
      <c r="L23" s="19"/>
      <c r="M23" s="19">
        <v>10</v>
      </c>
      <c r="N23" s="19"/>
      <c r="O23" s="19">
        <v>129</v>
      </c>
      <c r="P23" s="19">
        <v>50</v>
      </c>
      <c r="Q23" s="19"/>
      <c r="R23" s="19"/>
      <c r="S23" s="19"/>
      <c r="T23" s="19"/>
      <c r="U23" s="19"/>
      <c r="V23" s="19"/>
      <c r="W23" s="19"/>
      <c r="X23" s="19"/>
      <c r="Y23" s="19"/>
      <c r="Z23" s="19"/>
      <c r="AA23" s="19">
        <v>14.99</v>
      </c>
      <c r="AB23" s="19">
        <v>300</v>
      </c>
      <c r="AC23" s="19"/>
      <c r="AD23" s="19"/>
      <c r="AE23" s="19"/>
      <c r="AF23" s="19"/>
      <c r="AG23" s="19"/>
      <c r="AH23" s="19"/>
      <c r="AI23" s="19"/>
      <c r="AJ23" s="20">
        <v>503.99</v>
      </c>
    </row>
    <row r="24" spans="1:36" ht="12.75" x14ac:dyDescent="0.2">
      <c r="A24" s="15" t="s">
        <v>24</v>
      </c>
      <c r="B24" s="16">
        <v>0</v>
      </c>
      <c r="C24" s="16">
        <v>0</v>
      </c>
      <c r="D24" s="16">
        <v>0</v>
      </c>
      <c r="E24" s="16">
        <v>0</v>
      </c>
      <c r="F24" s="16">
        <v>484</v>
      </c>
      <c r="G24" s="16">
        <v>0</v>
      </c>
      <c r="H24" s="16">
        <v>0</v>
      </c>
      <c r="I24" s="16">
        <v>0</v>
      </c>
      <c r="J24" s="16">
        <v>79</v>
      </c>
      <c r="K24" s="16">
        <v>0</v>
      </c>
      <c r="L24" s="16">
        <v>0</v>
      </c>
      <c r="M24" s="16">
        <v>10</v>
      </c>
      <c r="N24" s="16">
        <v>0</v>
      </c>
      <c r="O24" s="16">
        <v>129</v>
      </c>
      <c r="P24" s="16">
        <v>50</v>
      </c>
      <c r="Q24" s="16">
        <v>0</v>
      </c>
      <c r="R24" s="16">
        <v>0</v>
      </c>
      <c r="S24" s="16">
        <v>0</v>
      </c>
      <c r="T24" s="16">
        <v>0</v>
      </c>
      <c r="U24" s="16">
        <v>0</v>
      </c>
      <c r="V24" s="16">
        <v>0</v>
      </c>
      <c r="W24" s="16">
        <v>0</v>
      </c>
      <c r="X24" s="16">
        <v>0</v>
      </c>
      <c r="Y24" s="16">
        <v>0</v>
      </c>
      <c r="Z24" s="16">
        <v>0</v>
      </c>
      <c r="AA24" s="16">
        <v>14.99</v>
      </c>
      <c r="AB24" s="16">
        <v>300</v>
      </c>
      <c r="AC24" s="16">
        <v>0</v>
      </c>
      <c r="AD24" s="16">
        <v>0</v>
      </c>
      <c r="AE24" s="16">
        <v>0</v>
      </c>
      <c r="AF24" s="16">
        <v>0</v>
      </c>
      <c r="AG24" s="16">
        <v>0</v>
      </c>
      <c r="AH24" s="16">
        <v>0</v>
      </c>
      <c r="AI24" s="16">
        <v>0</v>
      </c>
      <c r="AJ24" s="17">
        <v>1066.99</v>
      </c>
    </row>
    <row r="25" spans="1:36" ht="12.75" x14ac:dyDescent="0.2">
      <c r="A25" s="15" t="s">
        <v>25</v>
      </c>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7">
        <v>0</v>
      </c>
    </row>
    <row r="26" spans="1:36" ht="12.75" x14ac:dyDescent="0.2">
      <c r="A26" s="18" t="s">
        <v>26</v>
      </c>
      <c r="B26" s="19"/>
      <c r="C26" s="19"/>
      <c r="D26" s="19"/>
      <c r="E26" s="19"/>
      <c r="F26" s="19"/>
      <c r="G26" s="19"/>
      <c r="H26" s="19"/>
      <c r="I26" s="19"/>
      <c r="J26" s="19"/>
      <c r="K26" s="19"/>
      <c r="L26" s="19"/>
      <c r="M26" s="19">
        <v>450</v>
      </c>
      <c r="N26" s="19"/>
      <c r="O26" s="19">
        <v>24.17</v>
      </c>
      <c r="P26" s="19"/>
      <c r="Q26" s="19"/>
      <c r="R26" s="19"/>
      <c r="S26" s="19"/>
      <c r="T26" s="19"/>
      <c r="U26" s="19"/>
      <c r="V26" s="19"/>
      <c r="W26" s="19"/>
      <c r="X26" s="19"/>
      <c r="Y26" s="19"/>
      <c r="Z26" s="19"/>
      <c r="AA26" s="19"/>
      <c r="AB26" s="19"/>
      <c r="AC26" s="19">
        <v>2500</v>
      </c>
      <c r="AD26" s="19"/>
      <c r="AE26" s="19"/>
      <c r="AF26" s="19"/>
      <c r="AG26" s="19"/>
      <c r="AH26" s="19"/>
      <c r="AI26" s="19"/>
      <c r="AJ26" s="20">
        <v>2974.17</v>
      </c>
    </row>
    <row r="27" spans="1:36" ht="12.75" x14ac:dyDescent="0.2">
      <c r="A27" s="15" t="s">
        <v>27</v>
      </c>
      <c r="B27" s="16">
        <v>0</v>
      </c>
      <c r="C27" s="16">
        <v>0</v>
      </c>
      <c r="D27" s="16">
        <v>0</v>
      </c>
      <c r="E27" s="16">
        <v>0</v>
      </c>
      <c r="F27" s="16">
        <v>0</v>
      </c>
      <c r="G27" s="16">
        <v>0</v>
      </c>
      <c r="H27" s="16">
        <v>0</v>
      </c>
      <c r="I27" s="16">
        <v>0</v>
      </c>
      <c r="J27" s="16">
        <v>0</v>
      </c>
      <c r="K27" s="16">
        <v>0</v>
      </c>
      <c r="L27" s="16">
        <v>0</v>
      </c>
      <c r="M27" s="16">
        <v>450</v>
      </c>
      <c r="N27" s="16">
        <v>0</v>
      </c>
      <c r="O27" s="16">
        <v>24.17</v>
      </c>
      <c r="P27" s="16">
        <v>0</v>
      </c>
      <c r="Q27" s="16">
        <v>0</v>
      </c>
      <c r="R27" s="16">
        <v>0</v>
      </c>
      <c r="S27" s="16">
        <v>0</v>
      </c>
      <c r="T27" s="16">
        <v>0</v>
      </c>
      <c r="U27" s="16">
        <v>0</v>
      </c>
      <c r="V27" s="16">
        <v>0</v>
      </c>
      <c r="W27" s="16">
        <v>0</v>
      </c>
      <c r="X27" s="16">
        <v>0</v>
      </c>
      <c r="Y27" s="16">
        <v>0</v>
      </c>
      <c r="Z27" s="16">
        <v>0</v>
      </c>
      <c r="AA27" s="16">
        <v>0</v>
      </c>
      <c r="AB27" s="16">
        <v>0</v>
      </c>
      <c r="AC27" s="16">
        <v>2500</v>
      </c>
      <c r="AD27" s="16">
        <v>0</v>
      </c>
      <c r="AE27" s="16">
        <v>0</v>
      </c>
      <c r="AF27" s="16">
        <v>0</v>
      </c>
      <c r="AG27" s="16">
        <v>0</v>
      </c>
      <c r="AH27" s="16">
        <v>0</v>
      </c>
      <c r="AI27" s="16">
        <v>0</v>
      </c>
      <c r="AJ27" s="17">
        <v>2974.17</v>
      </c>
    </row>
    <row r="28" spans="1:36" ht="12.75" x14ac:dyDescent="0.2">
      <c r="A28" s="18" t="s">
        <v>28</v>
      </c>
      <c r="B28" s="19"/>
      <c r="C28" s="19"/>
      <c r="D28" s="19"/>
      <c r="E28" s="19"/>
      <c r="F28" s="19"/>
      <c r="G28" s="19">
        <v>-20.6</v>
      </c>
      <c r="H28" s="19"/>
      <c r="I28" s="19"/>
      <c r="J28" s="19"/>
      <c r="K28" s="19"/>
      <c r="L28" s="19"/>
      <c r="M28" s="19"/>
      <c r="N28" s="19"/>
      <c r="O28" s="19"/>
      <c r="P28" s="19">
        <v>-1498.17</v>
      </c>
      <c r="Q28" s="19"/>
      <c r="R28" s="19"/>
      <c r="S28" s="19"/>
      <c r="T28" s="19"/>
      <c r="U28" s="19"/>
      <c r="V28" s="19">
        <v>29013.18</v>
      </c>
      <c r="W28" s="19"/>
      <c r="X28" s="19"/>
      <c r="Y28" s="19"/>
      <c r="Z28" s="19"/>
      <c r="AA28" s="19"/>
      <c r="AB28" s="19"/>
      <c r="AC28" s="19"/>
      <c r="AD28" s="19">
        <v>3110.31</v>
      </c>
      <c r="AE28" s="19">
        <v>-1283.55</v>
      </c>
      <c r="AF28" s="19">
        <v>-160.01</v>
      </c>
      <c r="AG28" s="19"/>
      <c r="AH28" s="19"/>
      <c r="AI28" s="19"/>
      <c r="AJ28" s="20">
        <v>29161.16</v>
      </c>
    </row>
    <row r="29" spans="1:36" ht="12.75" x14ac:dyDescent="0.2">
      <c r="A29" s="15" t="s">
        <v>29</v>
      </c>
      <c r="B29" s="16"/>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7">
        <v>0</v>
      </c>
    </row>
    <row r="30" spans="1:36" ht="12.75" x14ac:dyDescent="0.2">
      <c r="A30" s="18" t="s">
        <v>30</v>
      </c>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v>50</v>
      </c>
      <c r="AF30" s="19"/>
      <c r="AG30" s="19"/>
      <c r="AH30" s="19"/>
      <c r="AI30" s="19"/>
      <c r="AJ30" s="20">
        <v>50</v>
      </c>
    </row>
    <row r="31" spans="1:36" ht="12.75" x14ac:dyDescent="0.2">
      <c r="A31" s="18" t="s">
        <v>31</v>
      </c>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v>2308.67</v>
      </c>
      <c r="AG31" s="19"/>
      <c r="AH31" s="19"/>
      <c r="AI31" s="19"/>
      <c r="AJ31" s="20">
        <v>2308.67</v>
      </c>
    </row>
    <row r="32" spans="1:36" ht="12.75" x14ac:dyDescent="0.2">
      <c r="A32" s="18" t="s">
        <v>32</v>
      </c>
      <c r="B32" s="19"/>
      <c r="C32" s="19">
        <v>2856.57</v>
      </c>
      <c r="D32" s="19"/>
      <c r="E32" s="19"/>
      <c r="F32" s="19">
        <v>1998.02</v>
      </c>
      <c r="G32" s="19"/>
      <c r="H32" s="19"/>
      <c r="I32" s="19"/>
      <c r="J32" s="19"/>
      <c r="K32" s="19"/>
      <c r="L32" s="19"/>
      <c r="M32" s="19"/>
      <c r="N32" s="19"/>
      <c r="O32" s="19"/>
      <c r="P32" s="19">
        <v>6042</v>
      </c>
      <c r="Q32" s="19"/>
      <c r="R32" s="19"/>
      <c r="S32" s="19"/>
      <c r="T32" s="19"/>
      <c r="U32" s="19"/>
      <c r="V32" s="19"/>
      <c r="W32" s="19"/>
      <c r="X32" s="19"/>
      <c r="Y32" s="19"/>
      <c r="Z32" s="19"/>
      <c r="AA32" s="19"/>
      <c r="AB32" s="19"/>
      <c r="AC32" s="19">
        <v>796</v>
      </c>
      <c r="AD32" s="19"/>
      <c r="AE32" s="19"/>
      <c r="AF32" s="19"/>
      <c r="AG32" s="19"/>
      <c r="AH32" s="19"/>
      <c r="AI32" s="19"/>
      <c r="AJ32" s="20">
        <v>11692.59</v>
      </c>
    </row>
    <row r="33" spans="1:36" ht="12.75" x14ac:dyDescent="0.2">
      <c r="A33" s="15" t="s">
        <v>33</v>
      </c>
      <c r="B33" s="16">
        <v>0</v>
      </c>
      <c r="C33" s="16">
        <v>2856.57</v>
      </c>
      <c r="D33" s="16">
        <v>0</v>
      </c>
      <c r="E33" s="16">
        <v>0</v>
      </c>
      <c r="F33" s="16">
        <v>1998.02</v>
      </c>
      <c r="G33" s="16">
        <v>0</v>
      </c>
      <c r="H33" s="16">
        <v>0</v>
      </c>
      <c r="I33" s="16">
        <v>0</v>
      </c>
      <c r="J33" s="16">
        <v>0</v>
      </c>
      <c r="K33" s="16">
        <v>0</v>
      </c>
      <c r="L33" s="16">
        <v>0</v>
      </c>
      <c r="M33" s="16">
        <v>0</v>
      </c>
      <c r="N33" s="16">
        <v>0</v>
      </c>
      <c r="O33" s="16">
        <v>0</v>
      </c>
      <c r="P33" s="16">
        <v>6042</v>
      </c>
      <c r="Q33" s="16">
        <v>0</v>
      </c>
      <c r="R33" s="16">
        <v>0</v>
      </c>
      <c r="S33" s="16">
        <v>0</v>
      </c>
      <c r="T33" s="16">
        <v>0</v>
      </c>
      <c r="U33" s="16">
        <v>0</v>
      </c>
      <c r="V33" s="16">
        <v>0</v>
      </c>
      <c r="W33" s="16">
        <v>0</v>
      </c>
      <c r="X33" s="16">
        <v>0</v>
      </c>
      <c r="Y33" s="16">
        <v>0</v>
      </c>
      <c r="Z33" s="16">
        <v>0</v>
      </c>
      <c r="AA33" s="16">
        <v>0</v>
      </c>
      <c r="AB33" s="16">
        <v>0</v>
      </c>
      <c r="AC33" s="16">
        <v>796</v>
      </c>
      <c r="AD33" s="16">
        <v>0</v>
      </c>
      <c r="AE33" s="16">
        <v>50</v>
      </c>
      <c r="AF33" s="16">
        <v>2308.67</v>
      </c>
      <c r="AG33" s="16">
        <v>0</v>
      </c>
      <c r="AH33" s="16">
        <v>0</v>
      </c>
      <c r="AI33" s="16">
        <v>0</v>
      </c>
      <c r="AJ33" s="17">
        <v>14051.26</v>
      </c>
    </row>
    <row r="34" spans="1:36" ht="12.75" x14ac:dyDescent="0.2">
      <c r="A34" s="18" t="s">
        <v>34</v>
      </c>
      <c r="B34" s="19"/>
      <c r="C34" s="19"/>
      <c r="D34" s="19"/>
      <c r="E34" s="19"/>
      <c r="F34" s="19"/>
      <c r="G34" s="19"/>
      <c r="H34" s="19"/>
      <c r="I34" s="19"/>
      <c r="J34" s="19"/>
      <c r="K34" s="19"/>
      <c r="L34" s="19"/>
      <c r="M34" s="19"/>
      <c r="N34" s="19"/>
      <c r="O34" s="19"/>
      <c r="P34" s="19"/>
      <c r="Q34" s="19"/>
      <c r="R34" s="19"/>
      <c r="S34" s="19"/>
      <c r="T34" s="19"/>
      <c r="U34" s="19">
        <v>1289.54</v>
      </c>
      <c r="V34" s="19"/>
      <c r="W34" s="19"/>
      <c r="X34" s="19"/>
      <c r="Y34" s="19"/>
      <c r="Z34" s="19"/>
      <c r="AA34" s="19"/>
      <c r="AB34" s="19"/>
      <c r="AC34" s="19"/>
      <c r="AD34" s="19"/>
      <c r="AE34" s="19"/>
      <c r="AF34" s="19"/>
      <c r="AG34" s="19"/>
      <c r="AH34" s="19"/>
      <c r="AI34" s="19"/>
      <c r="AJ34" s="20">
        <v>1289.54</v>
      </c>
    </row>
    <row r="35" spans="1:36" ht="12.75" x14ac:dyDescent="0.2">
      <c r="A35" s="18" t="s">
        <v>35</v>
      </c>
      <c r="B35" s="19"/>
      <c r="C35" s="19"/>
      <c r="D35" s="19"/>
      <c r="E35" s="19"/>
      <c r="F35" s="19">
        <v>373.26</v>
      </c>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20">
        <v>373.26</v>
      </c>
    </row>
    <row r="36" spans="1:36" ht="12.75" x14ac:dyDescent="0.2">
      <c r="A36" s="15" t="s">
        <v>36</v>
      </c>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7">
        <v>0</v>
      </c>
    </row>
    <row r="37" spans="1:36" ht="12.75" x14ac:dyDescent="0.2">
      <c r="A37" s="18" t="s">
        <v>37</v>
      </c>
      <c r="B37" s="19"/>
      <c r="C37" s="19"/>
      <c r="D37" s="19"/>
      <c r="E37" s="19"/>
      <c r="F37" s="19"/>
      <c r="G37" s="19"/>
      <c r="H37" s="19"/>
      <c r="I37" s="19"/>
      <c r="J37" s="19"/>
      <c r="K37" s="19"/>
      <c r="L37" s="19"/>
      <c r="M37" s="19"/>
      <c r="N37" s="19"/>
      <c r="O37" s="19"/>
      <c r="P37" s="19">
        <v>1600</v>
      </c>
      <c r="Q37" s="19"/>
      <c r="R37" s="19"/>
      <c r="S37" s="19"/>
      <c r="T37" s="19"/>
      <c r="U37" s="19"/>
      <c r="V37" s="19"/>
      <c r="W37" s="19"/>
      <c r="X37" s="19"/>
      <c r="Y37" s="19"/>
      <c r="Z37" s="19"/>
      <c r="AA37" s="19"/>
      <c r="AB37" s="19"/>
      <c r="AC37" s="19"/>
      <c r="AD37" s="19"/>
      <c r="AE37" s="19">
        <v>1600</v>
      </c>
      <c r="AF37" s="19"/>
      <c r="AG37" s="19"/>
      <c r="AH37" s="19"/>
      <c r="AI37" s="19"/>
      <c r="AJ37" s="20">
        <v>3200</v>
      </c>
    </row>
    <row r="38" spans="1:36" ht="12.75" x14ac:dyDescent="0.2">
      <c r="A38" s="18" t="s">
        <v>38</v>
      </c>
      <c r="B38" s="19"/>
      <c r="C38" s="19"/>
      <c r="D38" s="19"/>
      <c r="E38" s="19"/>
      <c r="F38" s="19">
        <v>39800</v>
      </c>
      <c r="G38" s="19">
        <v>2583.34</v>
      </c>
      <c r="H38" s="19"/>
      <c r="I38" s="19">
        <v>12400</v>
      </c>
      <c r="J38" s="19"/>
      <c r="K38" s="19"/>
      <c r="L38" s="19"/>
      <c r="M38" s="19"/>
      <c r="N38" s="19">
        <v>2000</v>
      </c>
      <c r="O38" s="19">
        <v>2125</v>
      </c>
      <c r="P38" s="19">
        <v>82366.539999999994</v>
      </c>
      <c r="Q38" s="19"/>
      <c r="R38" s="19"/>
      <c r="S38" s="19"/>
      <c r="T38" s="19"/>
      <c r="U38" s="19"/>
      <c r="V38" s="19"/>
      <c r="W38" s="19"/>
      <c r="X38" s="19"/>
      <c r="Y38" s="19"/>
      <c r="Z38" s="19"/>
      <c r="AA38" s="19"/>
      <c r="AB38" s="19"/>
      <c r="AC38" s="19">
        <v>8500</v>
      </c>
      <c r="AD38" s="19">
        <v>4125</v>
      </c>
      <c r="AE38" s="19">
        <v>59136.44</v>
      </c>
      <c r="AF38" s="19">
        <v>29483.67</v>
      </c>
      <c r="AG38" s="19"/>
      <c r="AH38" s="19">
        <v>900</v>
      </c>
      <c r="AI38" s="19"/>
      <c r="AJ38" s="20">
        <v>243419.99</v>
      </c>
    </row>
    <row r="39" spans="1:36" ht="12.75" x14ac:dyDescent="0.2">
      <c r="A39" s="15" t="s">
        <v>39</v>
      </c>
      <c r="B39" s="16">
        <v>0</v>
      </c>
      <c r="C39" s="16">
        <v>0</v>
      </c>
      <c r="D39" s="16">
        <v>0</v>
      </c>
      <c r="E39" s="16">
        <v>0</v>
      </c>
      <c r="F39" s="16">
        <v>39800</v>
      </c>
      <c r="G39" s="16">
        <v>2583.34</v>
      </c>
      <c r="H39" s="16">
        <v>0</v>
      </c>
      <c r="I39" s="16">
        <v>12400</v>
      </c>
      <c r="J39" s="16">
        <v>0</v>
      </c>
      <c r="K39" s="16">
        <v>0</v>
      </c>
      <c r="L39" s="16">
        <v>0</v>
      </c>
      <c r="M39" s="16">
        <v>0</v>
      </c>
      <c r="N39" s="16">
        <v>2000</v>
      </c>
      <c r="O39" s="16">
        <v>2125</v>
      </c>
      <c r="P39" s="16">
        <v>83966.54</v>
      </c>
      <c r="Q39" s="16">
        <v>0</v>
      </c>
      <c r="R39" s="16">
        <v>0</v>
      </c>
      <c r="S39" s="16">
        <v>0</v>
      </c>
      <c r="T39" s="16">
        <v>0</v>
      </c>
      <c r="U39" s="16">
        <v>0</v>
      </c>
      <c r="V39" s="16">
        <v>0</v>
      </c>
      <c r="W39" s="16">
        <v>0</v>
      </c>
      <c r="X39" s="16">
        <v>0</v>
      </c>
      <c r="Y39" s="16">
        <v>0</v>
      </c>
      <c r="Z39" s="16">
        <v>0</v>
      </c>
      <c r="AA39" s="16">
        <v>0</v>
      </c>
      <c r="AB39" s="16">
        <v>0</v>
      </c>
      <c r="AC39" s="16">
        <v>8500</v>
      </c>
      <c r="AD39" s="16">
        <v>4125</v>
      </c>
      <c r="AE39" s="16">
        <v>60736.44</v>
      </c>
      <c r="AF39" s="16">
        <v>29483.67</v>
      </c>
      <c r="AG39" s="16">
        <v>0</v>
      </c>
      <c r="AH39" s="16">
        <v>900</v>
      </c>
      <c r="AI39" s="16">
        <v>0</v>
      </c>
      <c r="AJ39" s="17">
        <v>246619.99</v>
      </c>
    </row>
    <row r="40" spans="1:36" ht="12.75" x14ac:dyDescent="0.2">
      <c r="A40" s="18" t="s">
        <v>40</v>
      </c>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v>83.43</v>
      </c>
      <c r="AC40" s="19"/>
      <c r="AD40" s="19"/>
      <c r="AE40" s="19"/>
      <c r="AF40" s="19"/>
      <c r="AG40" s="19"/>
      <c r="AH40" s="19"/>
      <c r="AI40" s="19"/>
      <c r="AJ40" s="20">
        <v>83.43</v>
      </c>
    </row>
    <row r="41" spans="1:36" ht="12.75" x14ac:dyDescent="0.2">
      <c r="A41" s="15" t="s">
        <v>41</v>
      </c>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7">
        <v>0</v>
      </c>
    </row>
    <row r="42" spans="1:36" ht="12.75" x14ac:dyDescent="0.2">
      <c r="A42" s="18" t="s">
        <v>42</v>
      </c>
      <c r="B42" s="19"/>
      <c r="C42" s="19"/>
      <c r="D42" s="19"/>
      <c r="E42" s="19"/>
      <c r="F42" s="19"/>
      <c r="G42" s="19"/>
      <c r="H42" s="19">
        <v>1660.2</v>
      </c>
      <c r="I42" s="19"/>
      <c r="J42" s="19"/>
      <c r="K42" s="19"/>
      <c r="L42" s="19"/>
      <c r="M42" s="19"/>
      <c r="N42" s="19"/>
      <c r="O42" s="19"/>
      <c r="P42" s="19">
        <v>3278.4</v>
      </c>
      <c r="Q42" s="19"/>
      <c r="R42" s="19"/>
      <c r="S42" s="19"/>
      <c r="T42" s="19"/>
      <c r="U42" s="19"/>
      <c r="V42" s="19"/>
      <c r="W42" s="19"/>
      <c r="X42" s="19"/>
      <c r="Y42" s="19"/>
      <c r="Z42" s="19"/>
      <c r="AA42" s="19"/>
      <c r="AB42" s="19"/>
      <c r="AC42" s="19"/>
      <c r="AD42" s="19"/>
      <c r="AE42" s="19"/>
      <c r="AF42" s="19">
        <v>3236.4</v>
      </c>
      <c r="AG42" s="19"/>
      <c r="AH42" s="19"/>
      <c r="AI42" s="19"/>
      <c r="AJ42" s="20">
        <v>8175</v>
      </c>
    </row>
    <row r="43" spans="1:36" ht="12.75" x14ac:dyDescent="0.2">
      <c r="A43" s="18" t="s">
        <v>43</v>
      </c>
      <c r="B43" s="19"/>
      <c r="C43" s="19"/>
      <c r="D43" s="19"/>
      <c r="E43" s="19"/>
      <c r="F43" s="19"/>
      <c r="G43" s="19"/>
      <c r="H43" s="19">
        <v>12400</v>
      </c>
      <c r="I43" s="19"/>
      <c r="J43" s="19"/>
      <c r="K43" s="19"/>
      <c r="L43" s="19"/>
      <c r="M43" s="19"/>
      <c r="N43" s="19"/>
      <c r="O43" s="19"/>
      <c r="P43" s="19">
        <v>24800</v>
      </c>
      <c r="Q43" s="19"/>
      <c r="R43" s="19"/>
      <c r="S43" s="19"/>
      <c r="T43" s="19"/>
      <c r="U43" s="19"/>
      <c r="V43" s="19"/>
      <c r="W43" s="19"/>
      <c r="X43" s="19"/>
      <c r="Y43" s="19"/>
      <c r="Z43" s="19"/>
      <c r="AA43" s="19"/>
      <c r="AB43" s="19"/>
      <c r="AC43" s="19"/>
      <c r="AD43" s="19"/>
      <c r="AE43" s="19"/>
      <c r="AF43" s="19">
        <v>24800</v>
      </c>
      <c r="AG43" s="19"/>
      <c r="AH43" s="19"/>
      <c r="AI43" s="19"/>
      <c r="AJ43" s="20">
        <v>62000</v>
      </c>
    </row>
    <row r="44" spans="1:36" ht="12.75" x14ac:dyDescent="0.2">
      <c r="A44" s="15" t="s">
        <v>44</v>
      </c>
      <c r="B44" s="16">
        <v>0</v>
      </c>
      <c r="C44" s="16">
        <v>0</v>
      </c>
      <c r="D44" s="16">
        <v>0</v>
      </c>
      <c r="E44" s="16">
        <v>0</v>
      </c>
      <c r="F44" s="16">
        <v>0</v>
      </c>
      <c r="G44" s="16">
        <v>0</v>
      </c>
      <c r="H44" s="16">
        <v>14060.2</v>
      </c>
      <c r="I44" s="16">
        <v>0</v>
      </c>
      <c r="J44" s="16">
        <v>0</v>
      </c>
      <c r="K44" s="16">
        <v>0</v>
      </c>
      <c r="L44" s="16">
        <v>0</v>
      </c>
      <c r="M44" s="16">
        <v>0</v>
      </c>
      <c r="N44" s="16">
        <v>0</v>
      </c>
      <c r="O44" s="16">
        <v>0</v>
      </c>
      <c r="P44" s="16">
        <v>28078.400000000001</v>
      </c>
      <c r="Q44" s="16">
        <v>0</v>
      </c>
      <c r="R44" s="16">
        <v>0</v>
      </c>
      <c r="S44" s="16">
        <v>0</v>
      </c>
      <c r="T44" s="16">
        <v>0</v>
      </c>
      <c r="U44" s="16">
        <v>0</v>
      </c>
      <c r="V44" s="16">
        <v>0</v>
      </c>
      <c r="W44" s="16">
        <v>0</v>
      </c>
      <c r="X44" s="16">
        <v>0</v>
      </c>
      <c r="Y44" s="16">
        <v>0</v>
      </c>
      <c r="Z44" s="16">
        <v>0</v>
      </c>
      <c r="AA44" s="16">
        <v>0</v>
      </c>
      <c r="AB44" s="16">
        <v>0</v>
      </c>
      <c r="AC44" s="16">
        <v>0</v>
      </c>
      <c r="AD44" s="16">
        <v>0</v>
      </c>
      <c r="AE44" s="16">
        <v>0</v>
      </c>
      <c r="AF44" s="16">
        <v>28036.400000000001</v>
      </c>
      <c r="AG44" s="16">
        <v>0</v>
      </c>
      <c r="AH44" s="16">
        <v>0</v>
      </c>
      <c r="AI44" s="16">
        <v>0</v>
      </c>
      <c r="AJ44" s="17">
        <v>70175</v>
      </c>
    </row>
    <row r="45" spans="1:36" ht="12.75" x14ac:dyDescent="0.2">
      <c r="A45" s="18" t="s">
        <v>45</v>
      </c>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v>38240</v>
      </c>
      <c r="AB45" s="19"/>
      <c r="AC45" s="19"/>
      <c r="AD45" s="19"/>
      <c r="AE45" s="19"/>
      <c r="AF45" s="19"/>
      <c r="AG45" s="19"/>
      <c r="AH45" s="19"/>
      <c r="AI45" s="19"/>
      <c r="AJ45" s="20">
        <v>38240</v>
      </c>
    </row>
    <row r="46" spans="1:36" ht="12.75" x14ac:dyDescent="0.2">
      <c r="A46" s="18" t="s">
        <v>46</v>
      </c>
      <c r="B46" s="19"/>
      <c r="C46" s="19"/>
      <c r="D46" s="19"/>
      <c r="E46" s="19"/>
      <c r="F46" s="19"/>
      <c r="G46" s="19"/>
      <c r="H46" s="19">
        <v>8.9700000000000006</v>
      </c>
      <c r="I46" s="19"/>
      <c r="J46" s="19"/>
      <c r="K46" s="19"/>
      <c r="L46" s="19"/>
      <c r="M46" s="19"/>
      <c r="N46" s="19"/>
      <c r="O46" s="19">
        <v>8.1999999999999993</v>
      </c>
      <c r="P46" s="19"/>
      <c r="Q46" s="19"/>
      <c r="R46" s="19"/>
      <c r="S46" s="19"/>
      <c r="T46" s="19">
        <v>31.1</v>
      </c>
      <c r="U46" s="19">
        <v>868.65</v>
      </c>
      <c r="V46" s="19"/>
      <c r="W46" s="19"/>
      <c r="X46" s="19"/>
      <c r="Y46" s="19"/>
      <c r="Z46" s="19"/>
      <c r="AA46" s="19"/>
      <c r="AB46" s="19"/>
      <c r="AC46" s="19"/>
      <c r="AD46" s="19"/>
      <c r="AE46" s="19">
        <v>18.48</v>
      </c>
      <c r="AF46" s="19"/>
      <c r="AG46" s="19"/>
      <c r="AH46" s="19"/>
      <c r="AI46" s="19"/>
      <c r="AJ46" s="20">
        <v>935.4</v>
      </c>
    </row>
    <row r="47" spans="1:36" ht="12.75" x14ac:dyDescent="0.2">
      <c r="A47" s="18" t="s">
        <v>47</v>
      </c>
      <c r="B47" s="19"/>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v>31632.33</v>
      </c>
      <c r="AF47" s="19">
        <v>-31632.33</v>
      </c>
      <c r="AG47" s="19"/>
      <c r="AH47" s="19"/>
      <c r="AI47" s="19"/>
      <c r="AJ47" s="20">
        <v>0</v>
      </c>
    </row>
    <row r="48" spans="1:36" ht="12.75" x14ac:dyDescent="0.2">
      <c r="A48" s="15" t="s">
        <v>48</v>
      </c>
      <c r="B48" s="16"/>
      <c r="C48" s="16">
        <v>760.85</v>
      </c>
      <c r="D48" s="16"/>
      <c r="E48" s="16"/>
      <c r="F48" s="16">
        <v>1955.84</v>
      </c>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7">
        <v>2716.69</v>
      </c>
    </row>
    <row r="49" spans="1:36" ht="12.75" x14ac:dyDescent="0.2">
      <c r="A49" s="18" t="s">
        <v>49</v>
      </c>
      <c r="B49" s="19"/>
      <c r="C49" s="19"/>
      <c r="D49" s="19"/>
      <c r="E49" s="19"/>
      <c r="F49" s="19"/>
      <c r="G49" s="19">
        <v>3853.79</v>
      </c>
      <c r="H49" s="19">
        <v>357.65</v>
      </c>
      <c r="I49" s="19"/>
      <c r="J49" s="19"/>
      <c r="K49" s="19">
        <v>2612.88</v>
      </c>
      <c r="L49" s="19"/>
      <c r="M49" s="19"/>
      <c r="N49" s="19"/>
      <c r="O49" s="19">
        <v>68.12</v>
      </c>
      <c r="P49" s="19"/>
      <c r="Q49" s="19"/>
      <c r="R49" s="19"/>
      <c r="S49" s="19"/>
      <c r="T49" s="19"/>
      <c r="U49" s="19"/>
      <c r="V49" s="19"/>
      <c r="W49" s="19"/>
      <c r="X49" s="19"/>
      <c r="Y49" s="19"/>
      <c r="Z49" s="19"/>
      <c r="AA49" s="19"/>
      <c r="AB49" s="19">
        <v>141.47999999999999</v>
      </c>
      <c r="AC49" s="19"/>
      <c r="AD49" s="19">
        <v>6660</v>
      </c>
      <c r="AE49" s="19"/>
      <c r="AF49" s="19"/>
      <c r="AG49" s="19"/>
      <c r="AH49" s="19"/>
      <c r="AI49" s="19"/>
      <c r="AJ49" s="20">
        <v>13693.92</v>
      </c>
    </row>
    <row r="50" spans="1:36" ht="12.75" x14ac:dyDescent="0.2">
      <c r="A50" s="18" t="s">
        <v>50</v>
      </c>
      <c r="B50" s="19"/>
      <c r="C50" s="19"/>
      <c r="D50" s="19"/>
      <c r="E50" s="19"/>
      <c r="F50" s="19">
        <v>9777.25</v>
      </c>
      <c r="G50" s="19"/>
      <c r="H50" s="19"/>
      <c r="I50" s="19"/>
      <c r="J50" s="19"/>
      <c r="K50" s="19"/>
      <c r="L50" s="19"/>
      <c r="M50" s="19"/>
      <c r="N50" s="19">
        <v>358.79</v>
      </c>
      <c r="O50" s="19"/>
      <c r="P50" s="19"/>
      <c r="Q50" s="19"/>
      <c r="R50" s="19"/>
      <c r="S50" s="19"/>
      <c r="T50" s="19"/>
      <c r="U50" s="19">
        <v>200.61</v>
      </c>
      <c r="V50" s="19"/>
      <c r="W50" s="19"/>
      <c r="X50" s="19"/>
      <c r="Y50" s="19"/>
      <c r="Z50" s="19"/>
      <c r="AA50" s="19"/>
      <c r="AB50" s="19"/>
      <c r="AC50" s="19">
        <v>1733.4</v>
      </c>
      <c r="AD50" s="19"/>
      <c r="AE50" s="19"/>
      <c r="AF50" s="19"/>
      <c r="AG50" s="19"/>
      <c r="AH50" s="19"/>
      <c r="AI50" s="19"/>
      <c r="AJ50" s="20">
        <v>12070.05</v>
      </c>
    </row>
    <row r="51" spans="1:36" ht="12.75" x14ac:dyDescent="0.2">
      <c r="A51" s="15" t="s">
        <v>51</v>
      </c>
      <c r="B51" s="16">
        <v>0</v>
      </c>
      <c r="C51" s="16">
        <v>760.85</v>
      </c>
      <c r="D51" s="16">
        <v>0</v>
      </c>
      <c r="E51" s="16">
        <v>0</v>
      </c>
      <c r="F51" s="16">
        <v>11733.09</v>
      </c>
      <c r="G51" s="16">
        <v>3853.79</v>
      </c>
      <c r="H51" s="16">
        <v>357.65</v>
      </c>
      <c r="I51" s="16">
        <v>0</v>
      </c>
      <c r="J51" s="16">
        <v>0</v>
      </c>
      <c r="K51" s="16">
        <v>2612.88</v>
      </c>
      <c r="L51" s="16">
        <v>0</v>
      </c>
      <c r="M51" s="16">
        <v>0</v>
      </c>
      <c r="N51" s="16">
        <v>358.79</v>
      </c>
      <c r="O51" s="16">
        <v>68.12</v>
      </c>
      <c r="P51" s="16">
        <v>0</v>
      </c>
      <c r="Q51" s="16">
        <v>0</v>
      </c>
      <c r="R51" s="16">
        <v>0</v>
      </c>
      <c r="S51" s="16">
        <v>0</v>
      </c>
      <c r="T51" s="16">
        <v>0</v>
      </c>
      <c r="U51" s="16">
        <v>200.61</v>
      </c>
      <c r="V51" s="16">
        <v>0</v>
      </c>
      <c r="W51" s="16">
        <v>0</v>
      </c>
      <c r="X51" s="16">
        <v>0</v>
      </c>
      <c r="Y51" s="16">
        <v>0</v>
      </c>
      <c r="Z51" s="16">
        <v>0</v>
      </c>
      <c r="AA51" s="16">
        <v>0</v>
      </c>
      <c r="AB51" s="16">
        <v>141.47999999999999</v>
      </c>
      <c r="AC51" s="16">
        <v>1733.4</v>
      </c>
      <c r="AD51" s="16">
        <v>6660</v>
      </c>
      <c r="AE51" s="16">
        <v>0</v>
      </c>
      <c r="AF51" s="16">
        <v>0</v>
      </c>
      <c r="AG51" s="16">
        <v>0</v>
      </c>
      <c r="AH51" s="16">
        <v>0</v>
      </c>
      <c r="AI51" s="16">
        <v>0</v>
      </c>
      <c r="AJ51" s="17">
        <v>28480.66</v>
      </c>
    </row>
    <row r="52" spans="1:36" ht="12.75" x14ac:dyDescent="0.2">
      <c r="A52" s="15" t="s">
        <v>52</v>
      </c>
      <c r="B52" s="16">
        <v>0</v>
      </c>
      <c r="C52" s="16">
        <v>3617.42</v>
      </c>
      <c r="D52" s="16">
        <v>0</v>
      </c>
      <c r="E52" s="16">
        <v>0</v>
      </c>
      <c r="F52" s="16">
        <v>54388.37</v>
      </c>
      <c r="G52" s="16">
        <v>6416.53</v>
      </c>
      <c r="H52" s="16">
        <v>14426.82</v>
      </c>
      <c r="I52" s="16">
        <v>12400</v>
      </c>
      <c r="J52" s="16">
        <v>79</v>
      </c>
      <c r="K52" s="16">
        <v>2612.88</v>
      </c>
      <c r="L52" s="16">
        <v>0</v>
      </c>
      <c r="M52" s="16">
        <v>460</v>
      </c>
      <c r="N52" s="16">
        <v>2358.79</v>
      </c>
      <c r="O52" s="16">
        <v>2354.4899999999998</v>
      </c>
      <c r="P52" s="16">
        <v>116638.77</v>
      </c>
      <c r="Q52" s="16">
        <v>0</v>
      </c>
      <c r="R52" s="16">
        <v>0</v>
      </c>
      <c r="S52" s="16">
        <v>0</v>
      </c>
      <c r="T52" s="16">
        <v>31.1</v>
      </c>
      <c r="U52" s="16">
        <v>2358.8000000000002</v>
      </c>
      <c r="V52" s="16">
        <v>29013.18</v>
      </c>
      <c r="W52" s="16">
        <v>0</v>
      </c>
      <c r="X52" s="16">
        <v>0</v>
      </c>
      <c r="Y52" s="16">
        <v>0</v>
      </c>
      <c r="Z52" s="16">
        <v>0</v>
      </c>
      <c r="AA52" s="16">
        <v>38254.99</v>
      </c>
      <c r="AB52" s="16">
        <v>524.91</v>
      </c>
      <c r="AC52" s="16">
        <v>13529.4</v>
      </c>
      <c r="AD52" s="16">
        <v>13895.31</v>
      </c>
      <c r="AE52" s="16">
        <v>91153.7</v>
      </c>
      <c r="AF52" s="16">
        <v>28036.400000000001</v>
      </c>
      <c r="AG52" s="16">
        <v>0</v>
      </c>
      <c r="AH52" s="16">
        <v>900</v>
      </c>
      <c r="AI52" s="16">
        <v>0</v>
      </c>
      <c r="AJ52" s="17">
        <v>433450.86</v>
      </c>
    </row>
    <row r="53" spans="1:36" ht="12.75" x14ac:dyDescent="0.2">
      <c r="A53" s="12" t="s">
        <v>53</v>
      </c>
      <c r="B53" s="13">
        <v>0</v>
      </c>
      <c r="C53" s="13">
        <v>41382.58</v>
      </c>
      <c r="D53" s="13">
        <v>0</v>
      </c>
      <c r="E53" s="13">
        <v>0</v>
      </c>
      <c r="F53" s="13">
        <v>-53316.480000000003</v>
      </c>
      <c r="G53" s="13">
        <v>17408.82</v>
      </c>
      <c r="H53" s="13">
        <v>-11742.61</v>
      </c>
      <c r="I53" s="13">
        <v>-12400</v>
      </c>
      <c r="J53" s="13">
        <v>19874.04</v>
      </c>
      <c r="K53" s="13">
        <v>10000</v>
      </c>
      <c r="L53" s="13">
        <v>0</v>
      </c>
      <c r="M53" s="13">
        <v>-460</v>
      </c>
      <c r="N53" s="13">
        <v>-2358.79</v>
      </c>
      <c r="O53" s="13">
        <v>3849.51</v>
      </c>
      <c r="P53" s="13">
        <v>-116638.77</v>
      </c>
      <c r="Q53" s="13">
        <v>1100</v>
      </c>
      <c r="R53" s="13">
        <v>0</v>
      </c>
      <c r="S53" s="13">
        <v>0</v>
      </c>
      <c r="T53" s="13">
        <v>1008.9</v>
      </c>
      <c r="U53" s="13">
        <v>-76514.64</v>
      </c>
      <c r="V53" s="13">
        <v>-16211.02</v>
      </c>
      <c r="W53" s="13">
        <v>0</v>
      </c>
      <c r="X53" s="13">
        <v>0</v>
      </c>
      <c r="Y53" s="13">
        <v>0</v>
      </c>
      <c r="Z53" s="13">
        <v>0</v>
      </c>
      <c r="AA53" s="13">
        <v>-42524.49</v>
      </c>
      <c r="AB53" s="13">
        <v>1081.31</v>
      </c>
      <c r="AC53" s="13">
        <v>-8832.98</v>
      </c>
      <c r="AD53" s="13">
        <v>-13895.31</v>
      </c>
      <c r="AE53" s="13">
        <v>-90690.64</v>
      </c>
      <c r="AF53" s="13">
        <v>-28036.400000000001</v>
      </c>
      <c r="AG53" s="13">
        <v>0</v>
      </c>
      <c r="AH53" s="13">
        <v>14100</v>
      </c>
      <c r="AI53" s="13">
        <v>0</v>
      </c>
      <c r="AJ53" s="14">
        <v>-363816.97</v>
      </c>
    </row>
    <row r="54" spans="1:36" ht="12.75" x14ac:dyDescent="0.2">
      <c r="A54" s="21" t="s">
        <v>54</v>
      </c>
      <c r="B54" s="22">
        <v>0</v>
      </c>
      <c r="C54" s="22">
        <v>41382.58</v>
      </c>
      <c r="D54" s="22">
        <v>0</v>
      </c>
      <c r="E54" s="22">
        <v>0</v>
      </c>
      <c r="F54" s="22">
        <v>-53316.480000000003</v>
      </c>
      <c r="G54" s="22">
        <v>17408.82</v>
      </c>
      <c r="H54" s="22">
        <v>-11742.61</v>
      </c>
      <c r="I54" s="22">
        <v>-12400</v>
      </c>
      <c r="J54" s="22">
        <v>19874.04</v>
      </c>
      <c r="K54" s="22">
        <v>10000</v>
      </c>
      <c r="L54" s="22">
        <v>0</v>
      </c>
      <c r="M54" s="22">
        <v>-460</v>
      </c>
      <c r="N54" s="22">
        <v>-2358.79</v>
      </c>
      <c r="O54" s="22">
        <v>3849.51</v>
      </c>
      <c r="P54" s="22">
        <v>-116638.77</v>
      </c>
      <c r="Q54" s="22">
        <v>1100</v>
      </c>
      <c r="R54" s="22">
        <v>0</v>
      </c>
      <c r="S54" s="22">
        <v>0</v>
      </c>
      <c r="T54" s="22">
        <v>1008.9</v>
      </c>
      <c r="U54" s="22">
        <v>-76514.64</v>
      </c>
      <c r="V54" s="22">
        <v>-16211.02</v>
      </c>
      <c r="W54" s="22">
        <v>0</v>
      </c>
      <c r="X54" s="22">
        <v>0</v>
      </c>
      <c r="Y54" s="22">
        <v>0</v>
      </c>
      <c r="Z54" s="22">
        <v>0</v>
      </c>
      <c r="AA54" s="22">
        <v>-42524.49</v>
      </c>
      <c r="AB54" s="22">
        <v>1081.31</v>
      </c>
      <c r="AC54" s="22">
        <v>-8832.98</v>
      </c>
      <c r="AD54" s="22">
        <v>-13895.31</v>
      </c>
      <c r="AE54" s="22">
        <v>-90690.64</v>
      </c>
      <c r="AF54" s="22">
        <v>-28036.400000000001</v>
      </c>
      <c r="AG54" s="22">
        <v>0</v>
      </c>
      <c r="AH54" s="22">
        <v>14100</v>
      </c>
      <c r="AI54" s="22">
        <v>0</v>
      </c>
      <c r="AJ54" s="22">
        <v>-363816.97</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N1000"/>
  <sheetViews>
    <sheetView workbookViewId="0"/>
  </sheetViews>
  <sheetFormatPr defaultColWidth="12.5703125" defaultRowHeight="15.75" customHeight="1" x14ac:dyDescent="0.2"/>
  <sheetData>
    <row r="1" spans="1:14" x14ac:dyDescent="0.2">
      <c r="A1" s="23" t="s">
        <v>55</v>
      </c>
      <c r="B1" s="24" t="s">
        <v>56</v>
      </c>
      <c r="C1" s="24" t="s">
        <v>57</v>
      </c>
      <c r="D1" s="24" t="s">
        <v>58</v>
      </c>
      <c r="E1" s="24" t="s">
        <v>59</v>
      </c>
      <c r="F1" s="24" t="s">
        <v>60</v>
      </c>
      <c r="G1" s="24" t="s">
        <v>61</v>
      </c>
    </row>
    <row r="2" spans="1:14" x14ac:dyDescent="0.2">
      <c r="A2" s="25">
        <f ca="1">TODAY()-89</f>
        <v>45967</v>
      </c>
      <c r="B2" s="24">
        <f t="array" aca="1" ref="B2" ca="1">IFERROR(INDEX(PL_Data!$B:$YH,16,MATCH($A2,PL_Data!$B$5:$YH$5,0)),0)</f>
        <v>0</v>
      </c>
      <c r="C2" s="24">
        <f t="array" aca="1" ref="C2" ca="1">IFERROR(INDEX(PL_Data!$B:$YH,34,MATCH($A2,PL_Data!$B$5:$YH$5,0))+INDEX(PL_Data!$B:$YH,36,MATCH($A2,PL_Data!$B$5:$YH$5,0))+INDEX(PL_Data!$B:$YH,38,MATCH($A2,PL_Data!$B$5:$YH$5,0)),0)</f>
        <v>0</v>
      </c>
      <c r="D2" s="24">
        <f t="shared" ref="D2:D91" si="0">0</f>
        <v>0</v>
      </c>
      <c r="E2" s="24">
        <f t="array" aca="1" ref="E2" ca="1">IFERROR(INDEX(PL_Data!$B:$YH,59,MATCH($A2,PL_Data!$B$5:$YH$5,0))-B2-C2-D2,0)</f>
        <v>0</v>
      </c>
      <c r="F2" s="24">
        <f t="shared" ref="F2:F91" ca="1" si="1">SUM(B2:E2)</f>
        <v>0</v>
      </c>
      <c r="G2" s="24">
        <f t="shared" ref="G2:G91" ca="1" si="2">SUM($F$2:F2)</f>
        <v>0</v>
      </c>
    </row>
    <row r="3" spans="1:14" x14ac:dyDescent="0.2">
      <c r="A3" s="25">
        <f t="shared" ref="A3:A91" ca="1" si="3">A2+1</f>
        <v>45968</v>
      </c>
      <c r="B3" s="24">
        <f t="array" aca="1" ref="B3" ca="1">IFERROR(INDEX(PL_Data!$B:$YH,16,MATCH($A3,PL_Data!$B$5:$YH$5,0)),0)</f>
        <v>0</v>
      </c>
      <c r="C3" s="24">
        <f t="array" aca="1" ref="C3" ca="1">IFERROR(INDEX(PL_Data!$B:$YH,34,MATCH($A3,PL_Data!$B$5:$YH$5,0))+INDEX(PL_Data!$B:$YH,36,MATCH($A3,PL_Data!$B$5:$YH$5,0))+INDEX(PL_Data!$B:$YH,38,MATCH($A3,PL_Data!$B$5:$YH$5,0)),0)</f>
        <v>0</v>
      </c>
      <c r="D3" s="24">
        <f t="shared" si="0"/>
        <v>0</v>
      </c>
      <c r="E3" s="24">
        <f t="array" aca="1" ref="E3" ca="1">IFERROR(INDEX(PL_Data!$B:$YH,59,MATCH($A3,PL_Data!$B$5:$YH$5,0))-B3-C3-D3,0)</f>
        <v>0</v>
      </c>
      <c r="F3" s="24">
        <f t="shared" ca="1" si="1"/>
        <v>0</v>
      </c>
      <c r="G3" s="24">
        <f t="shared" ca="1" si="2"/>
        <v>0</v>
      </c>
    </row>
    <row r="4" spans="1:14" x14ac:dyDescent="0.2">
      <c r="A4" s="25">
        <f t="shared" ca="1" si="3"/>
        <v>45969</v>
      </c>
      <c r="B4" s="24">
        <f t="array" aca="1" ref="B4" ca="1">IFERROR(INDEX(PL_Data!$B:$YH,16,MATCH($A4,PL_Data!$B$5:$YH$5,0)),0)</f>
        <v>0</v>
      </c>
      <c r="C4" s="24">
        <f t="array" aca="1" ref="C4" ca="1">IFERROR(INDEX(PL_Data!$B:$YH,34,MATCH($A4,PL_Data!$B$5:$YH$5,0))+INDEX(PL_Data!$B:$YH,36,MATCH($A4,PL_Data!$B$5:$YH$5,0))+INDEX(PL_Data!$B:$YH,38,MATCH($A4,PL_Data!$B$5:$YH$5,0)),0)</f>
        <v>0</v>
      </c>
      <c r="D4" s="24">
        <f t="shared" si="0"/>
        <v>0</v>
      </c>
      <c r="E4" s="24">
        <f t="array" aca="1" ref="E4" ca="1">IFERROR(INDEX(PL_Data!$B:$YH,59,MATCH($A4,PL_Data!$B$5:$YH$5,0))-B4-C4-D4,0)</f>
        <v>0</v>
      </c>
      <c r="F4" s="24">
        <f t="shared" ca="1" si="1"/>
        <v>0</v>
      </c>
      <c r="G4" s="24">
        <f t="shared" ca="1" si="2"/>
        <v>0</v>
      </c>
    </row>
    <row r="5" spans="1:14" x14ac:dyDescent="0.2">
      <c r="A5" s="25">
        <f t="shared" ca="1" si="3"/>
        <v>45970</v>
      </c>
      <c r="B5" s="24">
        <f t="array" aca="1" ref="B5" ca="1">IFERROR(INDEX(PL_Data!$B:$YH,16,MATCH($A5,PL_Data!$B$5:$YH$5,0)),0)</f>
        <v>0</v>
      </c>
      <c r="C5" s="24">
        <f t="array" aca="1" ref="C5" ca="1">IFERROR(INDEX(PL_Data!$B:$YH,34,MATCH($A5,PL_Data!$B$5:$YH$5,0))+INDEX(PL_Data!$B:$YH,36,MATCH($A5,PL_Data!$B$5:$YH$5,0))+INDEX(PL_Data!$B:$YH,38,MATCH($A5,PL_Data!$B$5:$YH$5,0)),0)</f>
        <v>0</v>
      </c>
      <c r="D5" s="24">
        <f t="shared" si="0"/>
        <v>0</v>
      </c>
      <c r="E5" s="24">
        <f t="array" aca="1" ref="E5" ca="1">IFERROR(INDEX(PL_Data!$B:$YH,59,MATCH($A5,PL_Data!$B$5:$YH$5,0))-B5-C5-D5,0)</f>
        <v>0</v>
      </c>
      <c r="F5" s="24">
        <f t="shared" ca="1" si="1"/>
        <v>0</v>
      </c>
      <c r="G5" s="24">
        <f t="shared" ca="1" si="2"/>
        <v>0</v>
      </c>
    </row>
    <row r="6" spans="1:14" x14ac:dyDescent="0.2">
      <c r="A6" s="25">
        <f t="shared" ca="1" si="3"/>
        <v>45971</v>
      </c>
      <c r="B6" s="24">
        <f t="array" aca="1" ref="B6" ca="1">IFERROR(INDEX(PL_Data!$B:$YH,16,MATCH($A6,PL_Data!$B$5:$YH$5,0)),0)</f>
        <v>0</v>
      </c>
      <c r="C6" s="24">
        <f t="array" aca="1" ref="C6" ca="1">IFERROR(INDEX(PL_Data!$B:$YH,34,MATCH($A6,PL_Data!$B$5:$YH$5,0))+INDEX(PL_Data!$B:$YH,36,MATCH($A6,PL_Data!$B$5:$YH$5,0))+INDEX(PL_Data!$B:$YH,38,MATCH($A6,PL_Data!$B$5:$YH$5,0)),0)</f>
        <v>0</v>
      </c>
      <c r="D6" s="24">
        <f t="shared" si="0"/>
        <v>0</v>
      </c>
      <c r="E6" s="24">
        <f t="array" aca="1" ref="E6" ca="1">IFERROR(INDEX(PL_Data!$B:$YH,59,MATCH($A6,PL_Data!$B$5:$YH$5,0))-B6-C6-D6,0)</f>
        <v>0</v>
      </c>
      <c r="F6" s="24">
        <f t="shared" ca="1" si="1"/>
        <v>0</v>
      </c>
      <c r="G6" s="24">
        <f t="shared" ca="1" si="2"/>
        <v>0</v>
      </c>
    </row>
    <row r="7" spans="1:14" x14ac:dyDescent="0.2">
      <c r="A7" s="25">
        <f t="shared" ca="1" si="3"/>
        <v>45972</v>
      </c>
      <c r="B7" s="24">
        <f t="array" aca="1" ref="B7" ca="1">IFERROR(INDEX(PL_Data!$B:$YH,16,MATCH($A7,PL_Data!$B$5:$YH$5,0)),0)</f>
        <v>0</v>
      </c>
      <c r="C7" s="24">
        <f t="array" aca="1" ref="C7" ca="1">IFERROR(INDEX(PL_Data!$B:$YH,34,MATCH($A7,PL_Data!$B$5:$YH$5,0))+INDEX(PL_Data!$B:$YH,36,MATCH($A7,PL_Data!$B$5:$YH$5,0))+INDEX(PL_Data!$B:$YH,38,MATCH($A7,PL_Data!$B$5:$YH$5,0)),0)</f>
        <v>0</v>
      </c>
      <c r="D7" s="24">
        <f t="shared" si="0"/>
        <v>0</v>
      </c>
      <c r="E7" s="24">
        <f t="array" aca="1" ref="E7" ca="1">IFERROR(INDEX(PL_Data!$B:$YH,59,MATCH($A7,PL_Data!$B$5:$YH$5,0))-B7-C7-D7,0)</f>
        <v>0</v>
      </c>
      <c r="F7" s="24">
        <f t="shared" ca="1" si="1"/>
        <v>0</v>
      </c>
      <c r="G7" s="24">
        <f t="shared" ca="1" si="2"/>
        <v>0</v>
      </c>
    </row>
    <row r="8" spans="1:14" x14ac:dyDescent="0.2">
      <c r="A8" s="25">
        <f t="shared" ca="1" si="3"/>
        <v>45973</v>
      </c>
      <c r="B8" s="24">
        <f t="array" aca="1" ref="B8" ca="1">IFERROR(INDEX(PL_Data!$B:$YH,16,MATCH($A8,PL_Data!$B$5:$YH$5,0)),0)</f>
        <v>0</v>
      </c>
      <c r="C8" s="24">
        <f t="array" aca="1" ref="C8" ca="1">IFERROR(INDEX(PL_Data!$B:$YH,34,MATCH($A8,PL_Data!$B$5:$YH$5,0))+INDEX(PL_Data!$B:$YH,36,MATCH($A8,PL_Data!$B$5:$YH$5,0))+INDEX(PL_Data!$B:$YH,38,MATCH($A8,PL_Data!$B$5:$YH$5,0)),0)</f>
        <v>0</v>
      </c>
      <c r="D8" s="24">
        <f t="shared" si="0"/>
        <v>0</v>
      </c>
      <c r="E8" s="24">
        <f t="array" aca="1" ref="E8" ca="1">IFERROR(INDEX(PL_Data!$B:$YH,59,MATCH($A8,PL_Data!$B$5:$YH$5,0))-B8-C8-D8,0)</f>
        <v>0</v>
      </c>
      <c r="F8" s="24">
        <f t="shared" ca="1" si="1"/>
        <v>0</v>
      </c>
      <c r="G8" s="24">
        <f t="shared" ca="1" si="2"/>
        <v>0</v>
      </c>
    </row>
    <row r="9" spans="1:14" x14ac:dyDescent="0.2">
      <c r="A9" s="25">
        <f t="shared" ca="1" si="3"/>
        <v>45974</v>
      </c>
      <c r="B9" s="24">
        <f t="array" aca="1" ref="B9" ca="1">IFERROR(INDEX(PL_Data!$B:$YH,16,MATCH($A9,PL_Data!$B$5:$YH$5,0)),0)</f>
        <v>0</v>
      </c>
      <c r="C9" s="24">
        <f t="array" aca="1" ref="C9" ca="1">IFERROR(INDEX(PL_Data!$B:$YH,34,MATCH($A9,PL_Data!$B$5:$YH$5,0))+INDEX(PL_Data!$B:$YH,36,MATCH($A9,PL_Data!$B$5:$YH$5,0))+INDEX(PL_Data!$B:$YH,38,MATCH($A9,PL_Data!$B$5:$YH$5,0)),0)</f>
        <v>0</v>
      </c>
      <c r="D9" s="24">
        <f t="shared" si="0"/>
        <v>0</v>
      </c>
      <c r="E9" s="24">
        <f t="array" aca="1" ref="E9" ca="1">IFERROR(INDEX(PL_Data!$B:$YH,59,MATCH($A9,PL_Data!$B$5:$YH$5,0))-B9-C9-D9,0)</f>
        <v>0</v>
      </c>
      <c r="F9" s="24">
        <f t="shared" ca="1" si="1"/>
        <v>0</v>
      </c>
      <c r="G9" s="24">
        <f t="shared" ca="1" si="2"/>
        <v>0</v>
      </c>
    </row>
    <row r="10" spans="1:14" x14ac:dyDescent="0.2">
      <c r="A10" s="25">
        <f t="shared" ca="1" si="3"/>
        <v>45975</v>
      </c>
      <c r="B10" s="24">
        <f t="array" aca="1" ref="B10" ca="1">IFERROR(INDEX(PL_Data!$B:$YH,16,MATCH($A10,PL_Data!$B$5:$YH$5,0)),0)</f>
        <v>0</v>
      </c>
      <c r="C10" s="24">
        <f t="array" aca="1" ref="C10" ca="1">IFERROR(INDEX(PL_Data!$B:$YH,34,MATCH($A10,PL_Data!$B$5:$YH$5,0))+INDEX(PL_Data!$B:$YH,36,MATCH($A10,PL_Data!$B$5:$YH$5,0))+INDEX(PL_Data!$B:$YH,38,MATCH($A10,PL_Data!$B$5:$YH$5,0)),0)</f>
        <v>0</v>
      </c>
      <c r="D10" s="24">
        <f t="shared" si="0"/>
        <v>0</v>
      </c>
      <c r="E10" s="24">
        <f t="array" aca="1" ref="E10" ca="1">IFERROR(INDEX(PL_Data!$B:$YH,59,MATCH($A10,PL_Data!$B$5:$YH$5,0))-B10-C10-D10,0)</f>
        <v>0</v>
      </c>
      <c r="F10" s="24">
        <f t="shared" ca="1" si="1"/>
        <v>0</v>
      </c>
      <c r="G10" s="24">
        <f t="shared" ca="1" si="2"/>
        <v>0</v>
      </c>
    </row>
    <row r="11" spans="1:14" x14ac:dyDescent="0.2">
      <c r="A11" s="25">
        <f t="shared" ca="1" si="3"/>
        <v>45976</v>
      </c>
      <c r="B11" s="24">
        <f t="array" aca="1" ref="B11" ca="1">IFERROR(INDEX(PL_Data!$B:$YH,16,MATCH($A11,PL_Data!$B$5:$YH$5,0)),0)</f>
        <v>0</v>
      </c>
      <c r="C11" s="24">
        <f t="array" aca="1" ref="C11" ca="1">IFERROR(INDEX(PL_Data!$B:$YH,34,MATCH($A11,PL_Data!$B$5:$YH$5,0))+INDEX(PL_Data!$B:$YH,36,MATCH($A11,PL_Data!$B$5:$YH$5,0))+INDEX(PL_Data!$B:$YH,38,MATCH($A11,PL_Data!$B$5:$YH$5,0)),0)</f>
        <v>0</v>
      </c>
      <c r="D11" s="24">
        <f t="shared" si="0"/>
        <v>0</v>
      </c>
      <c r="E11" s="24">
        <f t="array" aca="1" ref="E11" ca="1">IFERROR(INDEX(PL_Data!$B:$YH,59,MATCH($A11,PL_Data!$B$5:$YH$5,0))-B11-C11-D11,0)</f>
        <v>0</v>
      </c>
      <c r="F11" s="24">
        <f t="shared" ca="1" si="1"/>
        <v>0</v>
      </c>
      <c r="G11" s="24">
        <f t="shared" ca="1" si="2"/>
        <v>0</v>
      </c>
    </row>
    <row r="12" spans="1:14" x14ac:dyDescent="0.2">
      <c r="A12" s="25">
        <f t="shared" ca="1" si="3"/>
        <v>45977</v>
      </c>
      <c r="B12" s="24">
        <f t="array" aca="1" ref="B12" ca="1">IFERROR(INDEX(PL_Data!$B:$YH,16,MATCH($A12,PL_Data!$B$5:$YH$5,0)),0)</f>
        <v>0</v>
      </c>
      <c r="C12" s="24">
        <f t="array" aca="1" ref="C12" ca="1">IFERROR(INDEX(PL_Data!$B:$YH,34,MATCH($A12,PL_Data!$B$5:$YH$5,0))+INDEX(PL_Data!$B:$YH,36,MATCH($A12,PL_Data!$B$5:$YH$5,0))+INDEX(PL_Data!$B:$YH,38,MATCH($A12,PL_Data!$B$5:$YH$5,0)),0)</f>
        <v>0</v>
      </c>
      <c r="D12" s="24">
        <f t="shared" si="0"/>
        <v>0</v>
      </c>
      <c r="E12" s="24">
        <f t="array" aca="1" ref="E12" ca="1">IFERROR(INDEX(PL_Data!$B:$YH,59,MATCH($A12,PL_Data!$B$5:$YH$5,0))-B12-C12-D12,0)</f>
        <v>0</v>
      </c>
      <c r="F12" s="24">
        <f t="shared" ca="1" si="1"/>
        <v>0</v>
      </c>
      <c r="G12" s="24">
        <f t="shared" ca="1" si="2"/>
        <v>0</v>
      </c>
    </row>
    <row r="13" spans="1:14" x14ac:dyDescent="0.2">
      <c r="A13" s="25">
        <f t="shared" ca="1" si="3"/>
        <v>45978</v>
      </c>
      <c r="B13" s="24">
        <f t="array" aca="1" ref="B13" ca="1">IFERROR(INDEX(PL_Data!$B:$YH,16,MATCH($A13,PL_Data!$B$5:$YH$5,0)),0)</f>
        <v>0</v>
      </c>
      <c r="C13" s="24">
        <f t="array" aca="1" ref="C13" ca="1">IFERROR(INDEX(PL_Data!$B:$YH,34,MATCH($A13,PL_Data!$B$5:$YH$5,0))+INDEX(PL_Data!$B:$YH,36,MATCH($A13,PL_Data!$B$5:$YH$5,0))+INDEX(PL_Data!$B:$YH,38,MATCH($A13,PL_Data!$B$5:$YH$5,0)),0)</f>
        <v>0</v>
      </c>
      <c r="D13" s="24">
        <f t="shared" si="0"/>
        <v>0</v>
      </c>
      <c r="E13" s="24">
        <f t="array" aca="1" ref="E13" ca="1">IFERROR(INDEX(PL_Data!$B:$YH,59,MATCH($A13,PL_Data!$B$5:$YH$5,0))-B13-C13-D13,0)</f>
        <v>0</v>
      </c>
      <c r="F13" s="24">
        <f t="shared" ca="1" si="1"/>
        <v>0</v>
      </c>
      <c r="G13" s="24">
        <f t="shared" ca="1" si="2"/>
        <v>0</v>
      </c>
    </row>
    <row r="14" spans="1:14" x14ac:dyDescent="0.2">
      <c r="A14" s="25">
        <f t="shared" ca="1" si="3"/>
        <v>45979</v>
      </c>
      <c r="B14" s="24">
        <f t="array" aca="1" ref="B14" ca="1">IFERROR(INDEX(PL_Data!$B:$YH,16,MATCH($A14,PL_Data!$B$5:$YH$5,0)),0)</f>
        <v>0</v>
      </c>
      <c r="C14" s="24">
        <f t="array" aca="1" ref="C14" ca="1">IFERROR(INDEX(PL_Data!$B:$YH,34,MATCH($A14,PL_Data!$B$5:$YH$5,0))+INDEX(PL_Data!$B:$YH,36,MATCH($A14,PL_Data!$B$5:$YH$5,0))+INDEX(PL_Data!$B:$YH,38,MATCH($A14,PL_Data!$B$5:$YH$5,0)),0)</f>
        <v>0</v>
      </c>
      <c r="D14" s="24">
        <f t="shared" si="0"/>
        <v>0</v>
      </c>
      <c r="E14" s="24">
        <f t="array" aca="1" ref="E14" ca="1">IFERROR(INDEX(PL_Data!$B:$YH,59,MATCH($A14,PL_Data!$B$5:$YH$5,0))-B14-C14-D14,0)</f>
        <v>0</v>
      </c>
      <c r="F14" s="24">
        <f t="shared" ca="1" si="1"/>
        <v>0</v>
      </c>
      <c r="G14" s="24">
        <f t="shared" ca="1" si="2"/>
        <v>0</v>
      </c>
    </row>
    <row r="15" spans="1:14" x14ac:dyDescent="0.2">
      <c r="A15" s="25">
        <f t="shared" ca="1" si="3"/>
        <v>45980</v>
      </c>
      <c r="B15" s="24">
        <f t="array" aca="1" ref="B15" ca="1">IFERROR(INDEX(PL_Data!$B:$YH,16,MATCH($A15,PL_Data!$B$5:$YH$5,0)),0)</f>
        <v>0</v>
      </c>
      <c r="C15" s="24">
        <f t="array" aca="1" ref="C15" ca="1">IFERROR(INDEX(PL_Data!$B:$YH,34,MATCH($A15,PL_Data!$B$5:$YH$5,0))+INDEX(PL_Data!$B:$YH,36,MATCH($A15,PL_Data!$B$5:$YH$5,0))+INDEX(PL_Data!$B:$YH,38,MATCH($A15,PL_Data!$B$5:$YH$5,0)),0)</f>
        <v>0</v>
      </c>
      <c r="D15" s="24">
        <f t="shared" si="0"/>
        <v>0</v>
      </c>
      <c r="E15" s="24">
        <f t="array" aca="1" ref="E15" ca="1">IFERROR(INDEX(PL_Data!$B:$YH,59,MATCH($A15,PL_Data!$B$5:$YH$5,0))-B15-C15-D15,0)</f>
        <v>0</v>
      </c>
      <c r="F15" s="24">
        <f t="shared" ca="1" si="1"/>
        <v>0</v>
      </c>
      <c r="G15" s="24">
        <f t="shared" ca="1" si="2"/>
        <v>0</v>
      </c>
      <c r="N15" s="23" t="e">
        <f ca="1">MATCH(A2,PL_Data!$5:$5,0)</f>
        <v>#N/A</v>
      </c>
    </row>
    <row r="16" spans="1:14" x14ac:dyDescent="0.2">
      <c r="A16" s="25">
        <f t="shared" ca="1" si="3"/>
        <v>45981</v>
      </c>
      <c r="B16" s="24">
        <f t="array" aca="1" ref="B16" ca="1">IFERROR(INDEX(PL_Data!$B:$YH,16,MATCH($A16,PL_Data!$B$5:$YH$5,0)),0)</f>
        <v>0</v>
      </c>
      <c r="C16" s="24">
        <f t="array" aca="1" ref="C16" ca="1">IFERROR(INDEX(PL_Data!$B:$YH,34,MATCH($A16,PL_Data!$B$5:$YH$5,0))+INDEX(PL_Data!$B:$YH,36,MATCH($A16,PL_Data!$B$5:$YH$5,0))+INDEX(PL_Data!$B:$YH,38,MATCH($A16,PL_Data!$B$5:$YH$5,0)),0)</f>
        <v>0</v>
      </c>
      <c r="D16" s="24">
        <f t="shared" si="0"/>
        <v>0</v>
      </c>
      <c r="E16" s="24">
        <f t="array" aca="1" ref="E16" ca="1">IFERROR(INDEX(PL_Data!$B:$YH,59,MATCH($A16,PL_Data!$B$5:$YH$5,0))-B16-C16-D16,0)</f>
        <v>0</v>
      </c>
      <c r="F16" s="24">
        <f t="shared" ca="1" si="1"/>
        <v>0</v>
      </c>
      <c r="G16" s="24">
        <f t="shared" ca="1" si="2"/>
        <v>0</v>
      </c>
    </row>
    <row r="17" spans="1:7" x14ac:dyDescent="0.2">
      <c r="A17" s="25">
        <f t="shared" ca="1" si="3"/>
        <v>45982</v>
      </c>
      <c r="B17" s="24">
        <f t="array" aca="1" ref="B17" ca="1">IFERROR(INDEX(PL_Data!$B:$YH,16,MATCH($A17,PL_Data!$B$5:$YH$5,0)),0)</f>
        <v>0</v>
      </c>
      <c r="C17" s="24">
        <f t="array" aca="1" ref="C17" ca="1">IFERROR(INDEX(PL_Data!$B:$YH,34,MATCH($A17,PL_Data!$B$5:$YH$5,0))+INDEX(PL_Data!$B:$YH,36,MATCH($A17,PL_Data!$B$5:$YH$5,0))+INDEX(PL_Data!$B:$YH,38,MATCH($A17,PL_Data!$B$5:$YH$5,0)),0)</f>
        <v>0</v>
      </c>
      <c r="D17" s="24">
        <f t="shared" si="0"/>
        <v>0</v>
      </c>
      <c r="E17" s="24">
        <f t="array" aca="1" ref="E17" ca="1">IFERROR(INDEX(PL_Data!$B:$YH,59,MATCH($A17,PL_Data!$B$5:$YH$5,0))-B17-C17-D17,0)</f>
        <v>0</v>
      </c>
      <c r="F17" s="24">
        <f t="shared" ca="1" si="1"/>
        <v>0</v>
      </c>
      <c r="G17" s="24">
        <f t="shared" ca="1" si="2"/>
        <v>0</v>
      </c>
    </row>
    <row r="18" spans="1:7" x14ac:dyDescent="0.2">
      <c r="A18" s="25">
        <f t="shared" ca="1" si="3"/>
        <v>45983</v>
      </c>
      <c r="B18" s="24">
        <f t="array" aca="1" ref="B18" ca="1">IFERROR(INDEX(PL_Data!$B:$YH,16,MATCH($A18,PL_Data!$B$5:$YH$5,0)),0)</f>
        <v>0</v>
      </c>
      <c r="C18" s="24">
        <f t="array" aca="1" ref="C18" ca="1">IFERROR(INDEX(PL_Data!$B:$YH,34,MATCH($A18,PL_Data!$B$5:$YH$5,0))+INDEX(PL_Data!$B:$YH,36,MATCH($A18,PL_Data!$B$5:$YH$5,0))+INDEX(PL_Data!$B:$YH,38,MATCH($A18,PL_Data!$B$5:$YH$5,0)),0)</f>
        <v>0</v>
      </c>
      <c r="D18" s="24">
        <f t="shared" si="0"/>
        <v>0</v>
      </c>
      <c r="E18" s="24">
        <f t="array" aca="1" ref="E18" ca="1">IFERROR(INDEX(PL_Data!$B:$YH,59,MATCH($A18,PL_Data!$B$5:$YH$5,0))-B18-C18-D18,0)</f>
        <v>0</v>
      </c>
      <c r="F18" s="24">
        <f t="shared" ca="1" si="1"/>
        <v>0</v>
      </c>
      <c r="G18" s="24">
        <f t="shared" ca="1" si="2"/>
        <v>0</v>
      </c>
    </row>
    <row r="19" spans="1:7" x14ac:dyDescent="0.2">
      <c r="A19" s="25">
        <f t="shared" ca="1" si="3"/>
        <v>45984</v>
      </c>
      <c r="B19" s="24">
        <f t="array" aca="1" ref="B19" ca="1">IFERROR(INDEX(PL_Data!$B:$YH,16,MATCH($A19,PL_Data!$B$5:$YH$5,0)),0)</f>
        <v>0</v>
      </c>
      <c r="C19" s="24">
        <f t="array" aca="1" ref="C19" ca="1">IFERROR(INDEX(PL_Data!$B:$YH,34,MATCH($A19,PL_Data!$B$5:$YH$5,0))+INDEX(PL_Data!$B:$YH,36,MATCH($A19,PL_Data!$B$5:$YH$5,0))+INDEX(PL_Data!$B:$YH,38,MATCH($A19,PL_Data!$B$5:$YH$5,0)),0)</f>
        <v>0</v>
      </c>
      <c r="D19" s="24">
        <f t="shared" si="0"/>
        <v>0</v>
      </c>
      <c r="E19" s="24">
        <f t="array" aca="1" ref="E19" ca="1">IFERROR(INDEX(PL_Data!$B:$YH,59,MATCH($A19,PL_Data!$B$5:$YH$5,0))-B19-C19-D19,0)</f>
        <v>0</v>
      </c>
      <c r="F19" s="24">
        <f t="shared" ca="1" si="1"/>
        <v>0</v>
      </c>
      <c r="G19" s="24">
        <f t="shared" ca="1" si="2"/>
        <v>0</v>
      </c>
    </row>
    <row r="20" spans="1:7" x14ac:dyDescent="0.2">
      <c r="A20" s="25">
        <f t="shared" ca="1" si="3"/>
        <v>45985</v>
      </c>
      <c r="B20" s="24">
        <f t="array" aca="1" ref="B20" ca="1">IFERROR(INDEX(PL_Data!$B:$YH,16,MATCH($A20,PL_Data!$B$5:$YH$5,0)),0)</f>
        <v>0</v>
      </c>
      <c r="C20" s="24">
        <f t="array" aca="1" ref="C20" ca="1">IFERROR(INDEX(PL_Data!$B:$YH,34,MATCH($A20,PL_Data!$B$5:$YH$5,0))+INDEX(PL_Data!$B:$YH,36,MATCH($A20,PL_Data!$B$5:$YH$5,0))+INDEX(PL_Data!$B:$YH,38,MATCH($A20,PL_Data!$B$5:$YH$5,0)),0)</f>
        <v>0</v>
      </c>
      <c r="D20" s="24">
        <f t="shared" si="0"/>
        <v>0</v>
      </c>
      <c r="E20" s="24">
        <f t="array" aca="1" ref="E20" ca="1">IFERROR(INDEX(PL_Data!$B:$YH,59,MATCH($A20,PL_Data!$B$5:$YH$5,0))-B20-C20-D20,0)</f>
        <v>0</v>
      </c>
      <c r="F20" s="24">
        <f t="shared" ca="1" si="1"/>
        <v>0</v>
      </c>
      <c r="G20" s="24">
        <f t="shared" ca="1" si="2"/>
        <v>0</v>
      </c>
    </row>
    <row r="21" spans="1:7" x14ac:dyDescent="0.2">
      <c r="A21" s="25">
        <f t="shared" ca="1" si="3"/>
        <v>45986</v>
      </c>
      <c r="B21" s="24">
        <f t="array" aca="1" ref="B21" ca="1">IFERROR(INDEX(PL_Data!$B:$YH,16,MATCH($A21,PL_Data!$B$5:$YH$5,0)),0)</f>
        <v>0</v>
      </c>
      <c r="C21" s="24">
        <f t="array" aca="1" ref="C21" ca="1">IFERROR(INDEX(PL_Data!$B:$YH,34,MATCH($A21,PL_Data!$B$5:$YH$5,0))+INDEX(PL_Data!$B:$YH,36,MATCH($A21,PL_Data!$B$5:$YH$5,0))+INDEX(PL_Data!$B:$YH,38,MATCH($A21,PL_Data!$B$5:$YH$5,0)),0)</f>
        <v>0</v>
      </c>
      <c r="D21" s="24">
        <f t="shared" si="0"/>
        <v>0</v>
      </c>
      <c r="E21" s="24">
        <f t="array" aca="1" ref="E21" ca="1">IFERROR(INDEX(PL_Data!$B:$YH,59,MATCH($A21,PL_Data!$B$5:$YH$5,0))-B21-C21-D21,0)</f>
        <v>0</v>
      </c>
      <c r="F21" s="24">
        <f t="shared" ca="1" si="1"/>
        <v>0</v>
      </c>
      <c r="G21" s="24">
        <f t="shared" ca="1" si="2"/>
        <v>0</v>
      </c>
    </row>
    <row r="22" spans="1:7" x14ac:dyDescent="0.2">
      <c r="A22" s="25">
        <f t="shared" ca="1" si="3"/>
        <v>45987</v>
      </c>
      <c r="B22" s="24">
        <f t="array" aca="1" ref="B22" ca="1">IFERROR(INDEX(PL_Data!$B:$YH,16,MATCH($A22,PL_Data!$B$5:$YH$5,0)),0)</f>
        <v>0</v>
      </c>
      <c r="C22" s="24">
        <f t="array" aca="1" ref="C22" ca="1">IFERROR(INDEX(PL_Data!$B:$YH,34,MATCH($A22,PL_Data!$B$5:$YH$5,0))+INDEX(PL_Data!$B:$YH,36,MATCH($A22,PL_Data!$B$5:$YH$5,0))+INDEX(PL_Data!$B:$YH,38,MATCH($A22,PL_Data!$B$5:$YH$5,0)),0)</f>
        <v>0</v>
      </c>
      <c r="D22" s="24">
        <f t="shared" si="0"/>
        <v>0</v>
      </c>
      <c r="E22" s="24">
        <f t="array" aca="1" ref="E22" ca="1">IFERROR(INDEX(PL_Data!$B:$YH,59,MATCH($A22,PL_Data!$B$5:$YH$5,0))-B22-C22-D22,0)</f>
        <v>0</v>
      </c>
      <c r="F22" s="24">
        <f t="shared" ca="1" si="1"/>
        <v>0</v>
      </c>
      <c r="G22" s="24">
        <f t="shared" ca="1" si="2"/>
        <v>0</v>
      </c>
    </row>
    <row r="23" spans="1:7" x14ac:dyDescent="0.2">
      <c r="A23" s="25">
        <f t="shared" ca="1" si="3"/>
        <v>45988</v>
      </c>
      <c r="B23" s="24">
        <f t="array" aca="1" ref="B23" ca="1">IFERROR(INDEX(PL_Data!$B:$YH,16,MATCH($A23,PL_Data!$B$5:$YH$5,0)),0)</f>
        <v>0</v>
      </c>
      <c r="C23" s="24">
        <f t="array" aca="1" ref="C23" ca="1">IFERROR(INDEX(PL_Data!$B:$YH,34,MATCH($A23,PL_Data!$B$5:$YH$5,0))+INDEX(PL_Data!$B:$YH,36,MATCH($A23,PL_Data!$B$5:$YH$5,0))+INDEX(PL_Data!$B:$YH,38,MATCH($A23,PL_Data!$B$5:$YH$5,0)),0)</f>
        <v>0</v>
      </c>
      <c r="D23" s="24">
        <f t="shared" si="0"/>
        <v>0</v>
      </c>
      <c r="E23" s="24">
        <f t="array" aca="1" ref="E23" ca="1">IFERROR(INDEX(PL_Data!$B:$YH,59,MATCH($A23,PL_Data!$B$5:$YH$5,0))-B23-C23-D23,0)</f>
        <v>0</v>
      </c>
      <c r="F23" s="24">
        <f t="shared" ca="1" si="1"/>
        <v>0</v>
      </c>
      <c r="G23" s="24">
        <f t="shared" ca="1" si="2"/>
        <v>0</v>
      </c>
    </row>
    <row r="24" spans="1:7" x14ac:dyDescent="0.2">
      <c r="A24" s="25">
        <f t="shared" ca="1" si="3"/>
        <v>45989</v>
      </c>
      <c r="B24" s="24">
        <f t="array" aca="1" ref="B24" ca="1">IFERROR(INDEX(PL_Data!$B:$YH,16,MATCH($A24,PL_Data!$B$5:$YH$5,0)),0)</f>
        <v>0</v>
      </c>
      <c r="C24" s="24">
        <f t="array" aca="1" ref="C24" ca="1">IFERROR(INDEX(PL_Data!$B:$YH,34,MATCH($A24,PL_Data!$B$5:$YH$5,0))+INDEX(PL_Data!$B:$YH,36,MATCH($A24,PL_Data!$B$5:$YH$5,0))+INDEX(PL_Data!$B:$YH,38,MATCH($A24,PL_Data!$B$5:$YH$5,0)),0)</f>
        <v>0</v>
      </c>
      <c r="D24" s="24">
        <f t="shared" si="0"/>
        <v>0</v>
      </c>
      <c r="E24" s="24">
        <f t="array" aca="1" ref="E24" ca="1">IFERROR(INDEX(PL_Data!$B:$YH,59,MATCH($A24,PL_Data!$B$5:$YH$5,0))-B24-C24-D24,0)</f>
        <v>0</v>
      </c>
      <c r="F24" s="24">
        <f t="shared" ca="1" si="1"/>
        <v>0</v>
      </c>
      <c r="G24" s="24">
        <f t="shared" ca="1" si="2"/>
        <v>0</v>
      </c>
    </row>
    <row r="25" spans="1:7" x14ac:dyDescent="0.2">
      <c r="A25" s="25">
        <f t="shared" ca="1" si="3"/>
        <v>45990</v>
      </c>
      <c r="B25" s="24">
        <f t="array" aca="1" ref="B25" ca="1">IFERROR(INDEX(PL_Data!$B:$YH,16,MATCH($A25,PL_Data!$B$5:$YH$5,0)),0)</f>
        <v>0</v>
      </c>
      <c r="C25" s="24">
        <f t="array" aca="1" ref="C25" ca="1">IFERROR(INDEX(PL_Data!$B:$YH,34,MATCH($A25,PL_Data!$B$5:$YH$5,0))+INDEX(PL_Data!$B:$YH,36,MATCH($A25,PL_Data!$B$5:$YH$5,0))+INDEX(PL_Data!$B:$YH,38,MATCH($A25,PL_Data!$B$5:$YH$5,0)),0)</f>
        <v>0</v>
      </c>
      <c r="D25" s="24">
        <f t="shared" si="0"/>
        <v>0</v>
      </c>
      <c r="E25" s="24">
        <f t="array" aca="1" ref="E25" ca="1">IFERROR(INDEX(PL_Data!$B:$YH,59,MATCH($A25,PL_Data!$B$5:$YH$5,0))-B25-C25-D25,0)</f>
        <v>0</v>
      </c>
      <c r="F25" s="24">
        <f t="shared" ca="1" si="1"/>
        <v>0</v>
      </c>
      <c r="G25" s="24">
        <f t="shared" ca="1" si="2"/>
        <v>0</v>
      </c>
    </row>
    <row r="26" spans="1:7" x14ac:dyDescent="0.2">
      <c r="A26" s="25">
        <f t="shared" ca="1" si="3"/>
        <v>45991</v>
      </c>
      <c r="B26" s="24">
        <f t="array" aca="1" ref="B26" ca="1">IFERROR(INDEX(PL_Data!$B:$YH,16,MATCH($A26,PL_Data!$B$5:$YH$5,0)),0)</f>
        <v>0</v>
      </c>
      <c r="C26" s="24">
        <f t="array" aca="1" ref="C26" ca="1">IFERROR(INDEX(PL_Data!$B:$YH,34,MATCH($A26,PL_Data!$B$5:$YH$5,0))+INDEX(PL_Data!$B:$YH,36,MATCH($A26,PL_Data!$B$5:$YH$5,0))+INDEX(PL_Data!$B:$YH,38,MATCH($A26,PL_Data!$B$5:$YH$5,0)),0)</f>
        <v>0</v>
      </c>
      <c r="D26" s="24">
        <f t="shared" si="0"/>
        <v>0</v>
      </c>
      <c r="E26" s="24">
        <f t="array" aca="1" ref="E26" ca="1">IFERROR(INDEX(PL_Data!$B:$YH,59,MATCH($A26,PL_Data!$B$5:$YH$5,0))-B26-C26-D26,0)</f>
        <v>0</v>
      </c>
      <c r="F26" s="24">
        <f t="shared" ca="1" si="1"/>
        <v>0</v>
      </c>
      <c r="G26" s="24">
        <f t="shared" ca="1" si="2"/>
        <v>0</v>
      </c>
    </row>
    <row r="27" spans="1:7" x14ac:dyDescent="0.2">
      <c r="A27" s="25">
        <f t="shared" ca="1" si="3"/>
        <v>45992</v>
      </c>
      <c r="B27" s="24">
        <f t="array" aca="1" ref="B27" ca="1">IFERROR(INDEX(PL_Data!$B:$YH,16,MATCH($A27,PL_Data!$B$5:$YH$5,0)),0)</f>
        <v>0</v>
      </c>
      <c r="C27" s="24">
        <f t="array" aca="1" ref="C27" ca="1">IFERROR(INDEX(PL_Data!$B:$YH,34,MATCH($A27,PL_Data!$B$5:$YH$5,0))+INDEX(PL_Data!$B:$YH,36,MATCH($A27,PL_Data!$B$5:$YH$5,0))+INDEX(PL_Data!$B:$YH,38,MATCH($A27,PL_Data!$B$5:$YH$5,0)),0)</f>
        <v>0</v>
      </c>
      <c r="D27" s="24">
        <f t="shared" si="0"/>
        <v>0</v>
      </c>
      <c r="E27" s="24">
        <f t="array" aca="1" ref="E27" ca="1">IFERROR(INDEX(PL_Data!$B:$YH,59,MATCH($A27,PL_Data!$B$5:$YH$5,0))-B27-C27-D27,0)</f>
        <v>0</v>
      </c>
      <c r="F27" s="24">
        <f t="shared" ca="1" si="1"/>
        <v>0</v>
      </c>
      <c r="G27" s="24">
        <f t="shared" ca="1" si="2"/>
        <v>0</v>
      </c>
    </row>
    <row r="28" spans="1:7" x14ac:dyDescent="0.2">
      <c r="A28" s="25">
        <f t="shared" ca="1" si="3"/>
        <v>45993</v>
      </c>
      <c r="B28" s="24">
        <f t="array" aca="1" ref="B28" ca="1">IFERROR(INDEX(PL_Data!$B:$YH,16,MATCH($A28,PL_Data!$B$5:$YH$5,0)),0)</f>
        <v>0</v>
      </c>
      <c r="C28" s="24">
        <f t="array" aca="1" ref="C28" ca="1">IFERROR(INDEX(PL_Data!$B:$YH,34,MATCH($A28,PL_Data!$B$5:$YH$5,0))+INDEX(PL_Data!$B:$YH,36,MATCH($A28,PL_Data!$B$5:$YH$5,0))+INDEX(PL_Data!$B:$YH,38,MATCH($A28,PL_Data!$B$5:$YH$5,0)),0)</f>
        <v>0</v>
      </c>
      <c r="D28" s="24">
        <f t="shared" si="0"/>
        <v>0</v>
      </c>
      <c r="E28" s="24">
        <f t="array" aca="1" ref="E28" ca="1">IFERROR(INDEX(PL_Data!$B:$YH,59,MATCH($A28,PL_Data!$B$5:$YH$5,0))-B28-C28-D28,0)</f>
        <v>0</v>
      </c>
      <c r="F28" s="24">
        <f t="shared" ca="1" si="1"/>
        <v>0</v>
      </c>
      <c r="G28" s="24">
        <f t="shared" ca="1" si="2"/>
        <v>0</v>
      </c>
    </row>
    <row r="29" spans="1:7" x14ac:dyDescent="0.2">
      <c r="A29" s="25">
        <f t="shared" ca="1" si="3"/>
        <v>45994</v>
      </c>
      <c r="B29" s="24">
        <f t="array" aca="1" ref="B29" ca="1">IFERROR(INDEX(PL_Data!$B:$YH,16,MATCH($A29,PL_Data!$B$5:$YH$5,0)),0)</f>
        <v>0</v>
      </c>
      <c r="C29" s="24">
        <f t="array" aca="1" ref="C29" ca="1">IFERROR(INDEX(PL_Data!$B:$YH,34,MATCH($A29,PL_Data!$B$5:$YH$5,0))+INDEX(PL_Data!$B:$YH,36,MATCH($A29,PL_Data!$B$5:$YH$5,0))+INDEX(PL_Data!$B:$YH,38,MATCH($A29,PL_Data!$B$5:$YH$5,0)),0)</f>
        <v>0</v>
      </c>
      <c r="D29" s="24">
        <f t="shared" si="0"/>
        <v>0</v>
      </c>
      <c r="E29" s="24">
        <f t="array" aca="1" ref="E29" ca="1">IFERROR(INDEX(PL_Data!$B:$YH,59,MATCH($A29,PL_Data!$B$5:$YH$5,0))-B29-C29-D29,0)</f>
        <v>0</v>
      </c>
      <c r="F29" s="24">
        <f t="shared" ca="1" si="1"/>
        <v>0</v>
      </c>
      <c r="G29" s="24">
        <f t="shared" ca="1" si="2"/>
        <v>0</v>
      </c>
    </row>
    <row r="30" spans="1:7" x14ac:dyDescent="0.2">
      <c r="A30" s="25">
        <f t="shared" ca="1" si="3"/>
        <v>45995</v>
      </c>
      <c r="B30" s="24">
        <f t="array" aca="1" ref="B30" ca="1">IFERROR(INDEX(PL_Data!$B:$YH,16,MATCH($A30,PL_Data!$B$5:$YH$5,0)),0)</f>
        <v>0</v>
      </c>
      <c r="C30" s="24">
        <f t="array" aca="1" ref="C30" ca="1">IFERROR(INDEX(PL_Data!$B:$YH,34,MATCH($A30,PL_Data!$B$5:$YH$5,0))+INDEX(PL_Data!$B:$YH,36,MATCH($A30,PL_Data!$B$5:$YH$5,0))+INDEX(PL_Data!$B:$YH,38,MATCH($A30,PL_Data!$B$5:$YH$5,0)),0)</f>
        <v>0</v>
      </c>
      <c r="D30" s="24">
        <f t="shared" si="0"/>
        <v>0</v>
      </c>
      <c r="E30" s="24">
        <f t="array" aca="1" ref="E30" ca="1">IFERROR(INDEX(PL_Data!$B:$YH,59,MATCH($A30,PL_Data!$B$5:$YH$5,0))-B30-C30-D30,0)</f>
        <v>0</v>
      </c>
      <c r="F30" s="24">
        <f t="shared" ca="1" si="1"/>
        <v>0</v>
      </c>
      <c r="G30" s="24">
        <f t="shared" ca="1" si="2"/>
        <v>0</v>
      </c>
    </row>
    <row r="31" spans="1:7" x14ac:dyDescent="0.2">
      <c r="A31" s="25">
        <f t="shared" ca="1" si="3"/>
        <v>45996</v>
      </c>
      <c r="B31" s="24">
        <f t="array" aca="1" ref="B31" ca="1">IFERROR(INDEX(PL_Data!$B:$YH,16,MATCH($A31,PL_Data!$B$5:$YH$5,0)),0)</f>
        <v>0</v>
      </c>
      <c r="C31" s="24">
        <f t="array" aca="1" ref="C31" ca="1">IFERROR(INDEX(PL_Data!$B:$YH,34,MATCH($A31,PL_Data!$B$5:$YH$5,0))+INDEX(PL_Data!$B:$YH,36,MATCH($A31,PL_Data!$B$5:$YH$5,0))+INDEX(PL_Data!$B:$YH,38,MATCH($A31,PL_Data!$B$5:$YH$5,0)),0)</f>
        <v>0</v>
      </c>
      <c r="D31" s="24">
        <f t="shared" si="0"/>
        <v>0</v>
      </c>
      <c r="E31" s="24">
        <f t="array" aca="1" ref="E31" ca="1">IFERROR(INDEX(PL_Data!$B:$YH,59,MATCH($A31,PL_Data!$B$5:$YH$5,0))-B31-C31-D31,0)</f>
        <v>0</v>
      </c>
      <c r="F31" s="24">
        <f t="shared" ca="1" si="1"/>
        <v>0</v>
      </c>
      <c r="G31" s="24">
        <f t="shared" ca="1" si="2"/>
        <v>0</v>
      </c>
    </row>
    <row r="32" spans="1:7" x14ac:dyDescent="0.2">
      <c r="A32" s="25">
        <f t="shared" ca="1" si="3"/>
        <v>45997</v>
      </c>
      <c r="B32" s="24">
        <f t="array" aca="1" ref="B32" ca="1">IFERROR(INDEX(PL_Data!$B:$YH,16,MATCH($A32,PL_Data!$B$5:$YH$5,0)),0)</f>
        <v>0</v>
      </c>
      <c r="C32" s="24">
        <f t="array" aca="1" ref="C32" ca="1">IFERROR(INDEX(PL_Data!$B:$YH,34,MATCH($A32,PL_Data!$B$5:$YH$5,0))+INDEX(PL_Data!$B:$YH,36,MATCH($A32,PL_Data!$B$5:$YH$5,0))+INDEX(PL_Data!$B:$YH,38,MATCH($A32,PL_Data!$B$5:$YH$5,0)),0)</f>
        <v>0</v>
      </c>
      <c r="D32" s="24">
        <f t="shared" si="0"/>
        <v>0</v>
      </c>
      <c r="E32" s="24">
        <f t="array" aca="1" ref="E32" ca="1">IFERROR(INDEX(PL_Data!$B:$YH,59,MATCH($A32,PL_Data!$B$5:$YH$5,0))-B32-C32-D32,0)</f>
        <v>0</v>
      </c>
      <c r="F32" s="24">
        <f t="shared" ca="1" si="1"/>
        <v>0</v>
      </c>
      <c r="G32" s="24">
        <f t="shared" ca="1" si="2"/>
        <v>0</v>
      </c>
    </row>
    <row r="33" spans="1:7" x14ac:dyDescent="0.2">
      <c r="A33" s="25">
        <f t="shared" ca="1" si="3"/>
        <v>45998</v>
      </c>
      <c r="B33" s="24">
        <f t="array" aca="1" ref="B33" ca="1">IFERROR(INDEX(PL_Data!$B:$YH,16,MATCH($A33,PL_Data!$B$5:$YH$5,0)),0)</f>
        <v>0</v>
      </c>
      <c r="C33" s="24">
        <f t="array" aca="1" ref="C33" ca="1">IFERROR(INDEX(PL_Data!$B:$YH,34,MATCH($A33,PL_Data!$B$5:$YH$5,0))+INDEX(PL_Data!$B:$YH,36,MATCH($A33,PL_Data!$B$5:$YH$5,0))+INDEX(PL_Data!$B:$YH,38,MATCH($A33,PL_Data!$B$5:$YH$5,0)),0)</f>
        <v>0</v>
      </c>
      <c r="D33" s="24">
        <f t="shared" si="0"/>
        <v>0</v>
      </c>
      <c r="E33" s="24">
        <f t="array" aca="1" ref="E33" ca="1">IFERROR(INDEX(PL_Data!$B:$YH,59,MATCH($A33,PL_Data!$B$5:$YH$5,0))-B33-C33-D33,0)</f>
        <v>0</v>
      </c>
      <c r="F33" s="24">
        <f t="shared" ca="1" si="1"/>
        <v>0</v>
      </c>
      <c r="G33" s="24">
        <f t="shared" ca="1" si="2"/>
        <v>0</v>
      </c>
    </row>
    <row r="34" spans="1:7" x14ac:dyDescent="0.2">
      <c r="A34" s="25">
        <f t="shared" ca="1" si="3"/>
        <v>45999</v>
      </c>
      <c r="B34" s="24">
        <f t="array" aca="1" ref="B34" ca="1">IFERROR(INDEX(PL_Data!$B:$YH,16,MATCH($A34,PL_Data!$B$5:$YH$5,0)),0)</f>
        <v>0</v>
      </c>
      <c r="C34" s="24">
        <f t="array" aca="1" ref="C34" ca="1">IFERROR(INDEX(PL_Data!$B:$YH,34,MATCH($A34,PL_Data!$B$5:$YH$5,0))+INDEX(PL_Data!$B:$YH,36,MATCH($A34,PL_Data!$B$5:$YH$5,0))+INDEX(PL_Data!$B:$YH,38,MATCH($A34,PL_Data!$B$5:$YH$5,0)),0)</f>
        <v>0</v>
      </c>
      <c r="D34" s="24">
        <f t="shared" si="0"/>
        <v>0</v>
      </c>
      <c r="E34" s="24">
        <f t="array" aca="1" ref="E34" ca="1">IFERROR(INDEX(PL_Data!$B:$YH,59,MATCH($A34,PL_Data!$B$5:$YH$5,0))-B34-C34-D34,0)</f>
        <v>0</v>
      </c>
      <c r="F34" s="24">
        <f t="shared" ca="1" si="1"/>
        <v>0</v>
      </c>
      <c r="G34" s="24">
        <f t="shared" ca="1" si="2"/>
        <v>0</v>
      </c>
    </row>
    <row r="35" spans="1:7" x14ac:dyDescent="0.2">
      <c r="A35" s="25">
        <f t="shared" ca="1" si="3"/>
        <v>46000</v>
      </c>
      <c r="B35" s="24">
        <f t="array" aca="1" ref="B35" ca="1">IFERROR(INDEX(PL_Data!$B:$YH,16,MATCH($A35,PL_Data!$B$5:$YH$5,0)),0)</f>
        <v>0</v>
      </c>
      <c r="C35" s="24">
        <f t="array" aca="1" ref="C35" ca="1">IFERROR(INDEX(PL_Data!$B:$YH,34,MATCH($A35,PL_Data!$B$5:$YH$5,0))+INDEX(PL_Data!$B:$YH,36,MATCH($A35,PL_Data!$B$5:$YH$5,0))+INDEX(PL_Data!$B:$YH,38,MATCH($A35,PL_Data!$B$5:$YH$5,0)),0)</f>
        <v>0</v>
      </c>
      <c r="D35" s="24">
        <f t="shared" si="0"/>
        <v>0</v>
      </c>
      <c r="E35" s="24">
        <f t="array" aca="1" ref="E35" ca="1">IFERROR(INDEX(PL_Data!$B:$YH,59,MATCH($A35,PL_Data!$B$5:$YH$5,0))-B35-C35-D35,0)</f>
        <v>0</v>
      </c>
      <c r="F35" s="24">
        <f t="shared" ca="1" si="1"/>
        <v>0</v>
      </c>
      <c r="G35" s="24">
        <f t="shared" ca="1" si="2"/>
        <v>0</v>
      </c>
    </row>
    <row r="36" spans="1:7" x14ac:dyDescent="0.2">
      <c r="A36" s="25">
        <f t="shared" ca="1" si="3"/>
        <v>46001</v>
      </c>
      <c r="B36" s="24">
        <f t="array" aca="1" ref="B36" ca="1">IFERROR(INDEX(PL_Data!$B:$YH,16,MATCH($A36,PL_Data!$B$5:$YH$5,0)),0)</f>
        <v>0</v>
      </c>
      <c r="C36" s="24">
        <f t="array" aca="1" ref="C36" ca="1">IFERROR(INDEX(PL_Data!$B:$YH,34,MATCH($A36,PL_Data!$B$5:$YH$5,0))+INDEX(PL_Data!$B:$YH,36,MATCH($A36,PL_Data!$B$5:$YH$5,0))+INDEX(PL_Data!$B:$YH,38,MATCH($A36,PL_Data!$B$5:$YH$5,0)),0)</f>
        <v>0</v>
      </c>
      <c r="D36" s="24">
        <f t="shared" si="0"/>
        <v>0</v>
      </c>
      <c r="E36" s="24">
        <f t="array" aca="1" ref="E36" ca="1">IFERROR(INDEX(PL_Data!$B:$YH,59,MATCH($A36,PL_Data!$B$5:$YH$5,0))-B36-C36-D36,0)</f>
        <v>0</v>
      </c>
      <c r="F36" s="24">
        <f t="shared" ca="1" si="1"/>
        <v>0</v>
      </c>
      <c r="G36" s="24">
        <f t="shared" ca="1" si="2"/>
        <v>0</v>
      </c>
    </row>
    <row r="37" spans="1:7" x14ac:dyDescent="0.2">
      <c r="A37" s="25">
        <f t="shared" ca="1" si="3"/>
        <v>46002</v>
      </c>
      <c r="B37" s="24">
        <f t="array" aca="1" ref="B37" ca="1">IFERROR(INDEX(PL_Data!$B:$YH,16,MATCH($A37,PL_Data!$B$5:$YH$5,0)),0)</f>
        <v>0</v>
      </c>
      <c r="C37" s="24">
        <f t="array" aca="1" ref="C37" ca="1">IFERROR(INDEX(PL_Data!$B:$YH,34,MATCH($A37,PL_Data!$B$5:$YH$5,0))+INDEX(PL_Data!$B:$YH,36,MATCH($A37,PL_Data!$B$5:$YH$5,0))+INDEX(PL_Data!$B:$YH,38,MATCH($A37,PL_Data!$B$5:$YH$5,0)),0)</f>
        <v>0</v>
      </c>
      <c r="D37" s="24">
        <f t="shared" si="0"/>
        <v>0</v>
      </c>
      <c r="E37" s="24">
        <f t="array" aca="1" ref="E37" ca="1">IFERROR(INDEX(PL_Data!$B:$YH,59,MATCH($A37,PL_Data!$B$5:$YH$5,0))-B37-C37-D37,0)</f>
        <v>0</v>
      </c>
      <c r="F37" s="24">
        <f t="shared" ca="1" si="1"/>
        <v>0</v>
      </c>
      <c r="G37" s="24">
        <f t="shared" ca="1" si="2"/>
        <v>0</v>
      </c>
    </row>
    <row r="38" spans="1:7" x14ac:dyDescent="0.2">
      <c r="A38" s="25">
        <f t="shared" ca="1" si="3"/>
        <v>46003</v>
      </c>
      <c r="B38" s="24">
        <f t="array" aca="1" ref="B38" ca="1">IFERROR(INDEX(PL_Data!$B:$YH,16,MATCH($A38,PL_Data!$B$5:$YH$5,0)),0)</f>
        <v>0</v>
      </c>
      <c r="C38" s="24">
        <f t="array" aca="1" ref="C38" ca="1">IFERROR(INDEX(PL_Data!$B:$YH,34,MATCH($A38,PL_Data!$B$5:$YH$5,0))+INDEX(PL_Data!$B:$YH,36,MATCH($A38,PL_Data!$B$5:$YH$5,0))+INDEX(PL_Data!$B:$YH,38,MATCH($A38,PL_Data!$B$5:$YH$5,0)),0)</f>
        <v>0</v>
      </c>
      <c r="D38" s="24">
        <f t="shared" si="0"/>
        <v>0</v>
      </c>
      <c r="E38" s="24">
        <f t="array" aca="1" ref="E38" ca="1">IFERROR(INDEX(PL_Data!$B:$YH,59,MATCH($A38,PL_Data!$B$5:$YH$5,0))-B38-C38-D38,0)</f>
        <v>0</v>
      </c>
      <c r="F38" s="24">
        <f t="shared" ca="1" si="1"/>
        <v>0</v>
      </c>
      <c r="G38" s="24">
        <f t="shared" ca="1" si="2"/>
        <v>0</v>
      </c>
    </row>
    <row r="39" spans="1:7" x14ac:dyDescent="0.2">
      <c r="A39" s="25">
        <f t="shared" ca="1" si="3"/>
        <v>46004</v>
      </c>
      <c r="B39" s="24">
        <f t="array" aca="1" ref="B39" ca="1">IFERROR(INDEX(PL_Data!$B:$YH,16,MATCH($A39,PL_Data!$B$5:$YH$5,0)),0)</f>
        <v>0</v>
      </c>
      <c r="C39" s="24">
        <f t="array" aca="1" ref="C39" ca="1">IFERROR(INDEX(PL_Data!$B:$YH,34,MATCH($A39,PL_Data!$B$5:$YH$5,0))+INDEX(PL_Data!$B:$YH,36,MATCH($A39,PL_Data!$B$5:$YH$5,0))+INDEX(PL_Data!$B:$YH,38,MATCH($A39,PL_Data!$B$5:$YH$5,0)),0)</f>
        <v>0</v>
      </c>
      <c r="D39" s="24">
        <f t="shared" si="0"/>
        <v>0</v>
      </c>
      <c r="E39" s="24">
        <f t="array" aca="1" ref="E39" ca="1">IFERROR(INDEX(PL_Data!$B:$YH,59,MATCH($A39,PL_Data!$B$5:$YH$5,0))-B39-C39-D39,0)</f>
        <v>0</v>
      </c>
      <c r="F39" s="24">
        <f t="shared" ca="1" si="1"/>
        <v>0</v>
      </c>
      <c r="G39" s="24">
        <f t="shared" ca="1" si="2"/>
        <v>0</v>
      </c>
    </row>
    <row r="40" spans="1:7" x14ac:dyDescent="0.2">
      <c r="A40" s="25">
        <f t="shared" ca="1" si="3"/>
        <v>46005</v>
      </c>
      <c r="B40" s="24">
        <f t="array" aca="1" ref="B40" ca="1">IFERROR(INDEX(PL_Data!$B:$YH,16,MATCH($A40,PL_Data!$B$5:$YH$5,0)),0)</f>
        <v>0</v>
      </c>
      <c r="C40" s="24">
        <f t="array" aca="1" ref="C40" ca="1">IFERROR(INDEX(PL_Data!$B:$YH,34,MATCH($A40,PL_Data!$B$5:$YH$5,0))+INDEX(PL_Data!$B:$YH,36,MATCH($A40,PL_Data!$B$5:$YH$5,0))+INDEX(PL_Data!$B:$YH,38,MATCH($A40,PL_Data!$B$5:$YH$5,0)),0)</f>
        <v>0</v>
      </c>
      <c r="D40" s="24">
        <f t="shared" si="0"/>
        <v>0</v>
      </c>
      <c r="E40" s="24">
        <f t="array" aca="1" ref="E40" ca="1">IFERROR(INDEX(PL_Data!$B:$YH,59,MATCH($A40,PL_Data!$B$5:$YH$5,0))-B40-C40-D40,0)</f>
        <v>0</v>
      </c>
      <c r="F40" s="24">
        <f t="shared" ca="1" si="1"/>
        <v>0</v>
      </c>
      <c r="G40" s="24">
        <f t="shared" ca="1" si="2"/>
        <v>0</v>
      </c>
    </row>
    <row r="41" spans="1:7" x14ac:dyDescent="0.2">
      <c r="A41" s="25">
        <f t="shared" ca="1" si="3"/>
        <v>46006</v>
      </c>
      <c r="B41" s="24">
        <f t="array" aca="1" ref="B41" ca="1">IFERROR(INDEX(PL_Data!$B:$YH,16,MATCH($A41,PL_Data!$B$5:$YH$5,0)),0)</f>
        <v>0</v>
      </c>
      <c r="C41" s="24">
        <f t="array" aca="1" ref="C41" ca="1">IFERROR(INDEX(PL_Data!$B:$YH,34,MATCH($A41,PL_Data!$B$5:$YH$5,0))+INDEX(PL_Data!$B:$YH,36,MATCH($A41,PL_Data!$B$5:$YH$5,0))+INDEX(PL_Data!$B:$YH,38,MATCH($A41,PL_Data!$B$5:$YH$5,0)),0)</f>
        <v>0</v>
      </c>
      <c r="D41" s="24">
        <f t="shared" si="0"/>
        <v>0</v>
      </c>
      <c r="E41" s="24">
        <f t="array" aca="1" ref="E41" ca="1">IFERROR(INDEX(PL_Data!$B:$YH,59,MATCH($A41,PL_Data!$B$5:$YH$5,0))-B41-C41-D41,0)</f>
        <v>0</v>
      </c>
      <c r="F41" s="24">
        <f t="shared" ca="1" si="1"/>
        <v>0</v>
      </c>
      <c r="G41" s="24">
        <f t="shared" ca="1" si="2"/>
        <v>0</v>
      </c>
    </row>
    <row r="42" spans="1:7" x14ac:dyDescent="0.2">
      <c r="A42" s="25">
        <f t="shared" ca="1" si="3"/>
        <v>46007</v>
      </c>
      <c r="B42" s="24">
        <f t="array" aca="1" ref="B42" ca="1">IFERROR(INDEX(PL_Data!$B:$YH,16,MATCH($A42,PL_Data!$B$5:$YH$5,0)),0)</f>
        <v>0</v>
      </c>
      <c r="C42" s="24">
        <f t="array" aca="1" ref="C42" ca="1">IFERROR(INDEX(PL_Data!$B:$YH,34,MATCH($A42,PL_Data!$B$5:$YH$5,0))+INDEX(PL_Data!$B:$YH,36,MATCH($A42,PL_Data!$B$5:$YH$5,0))+INDEX(PL_Data!$B:$YH,38,MATCH($A42,PL_Data!$B$5:$YH$5,0)),0)</f>
        <v>0</v>
      </c>
      <c r="D42" s="24">
        <f t="shared" si="0"/>
        <v>0</v>
      </c>
      <c r="E42" s="24">
        <f t="array" aca="1" ref="E42" ca="1">IFERROR(INDEX(PL_Data!$B:$YH,59,MATCH($A42,PL_Data!$B$5:$YH$5,0))-B42-C42-D42,0)</f>
        <v>0</v>
      </c>
      <c r="F42" s="24">
        <f t="shared" ca="1" si="1"/>
        <v>0</v>
      </c>
      <c r="G42" s="24">
        <f t="shared" ca="1" si="2"/>
        <v>0</v>
      </c>
    </row>
    <row r="43" spans="1:7" x14ac:dyDescent="0.2">
      <c r="A43" s="25">
        <f t="shared" ca="1" si="3"/>
        <v>46008</v>
      </c>
      <c r="B43" s="24">
        <f t="array" aca="1" ref="B43" ca="1">IFERROR(INDEX(PL_Data!$B:$YH,16,MATCH($A43,PL_Data!$B$5:$YH$5,0)),0)</f>
        <v>0</v>
      </c>
      <c r="C43" s="24">
        <f t="array" aca="1" ref="C43" ca="1">IFERROR(INDEX(PL_Data!$B:$YH,34,MATCH($A43,PL_Data!$B$5:$YH$5,0))+INDEX(PL_Data!$B:$YH,36,MATCH($A43,PL_Data!$B$5:$YH$5,0))+INDEX(PL_Data!$B:$YH,38,MATCH($A43,PL_Data!$B$5:$YH$5,0)),0)</f>
        <v>0</v>
      </c>
      <c r="D43" s="24">
        <f t="shared" si="0"/>
        <v>0</v>
      </c>
      <c r="E43" s="24">
        <f t="array" aca="1" ref="E43" ca="1">IFERROR(INDEX(PL_Data!$B:$YH,59,MATCH($A43,PL_Data!$B$5:$YH$5,0))-B43-C43-D43,0)</f>
        <v>0</v>
      </c>
      <c r="F43" s="24">
        <f t="shared" ca="1" si="1"/>
        <v>0</v>
      </c>
      <c r="G43" s="24">
        <f t="shared" ca="1" si="2"/>
        <v>0</v>
      </c>
    </row>
    <row r="44" spans="1:7" x14ac:dyDescent="0.2">
      <c r="A44" s="25">
        <f t="shared" ca="1" si="3"/>
        <v>46009</v>
      </c>
      <c r="B44" s="24">
        <f t="array" aca="1" ref="B44" ca="1">IFERROR(INDEX(PL_Data!$B:$YH,16,MATCH($A44,PL_Data!$B$5:$YH$5,0)),0)</f>
        <v>0</v>
      </c>
      <c r="C44" s="24">
        <f t="array" aca="1" ref="C44" ca="1">IFERROR(INDEX(PL_Data!$B:$YH,34,MATCH($A44,PL_Data!$B$5:$YH$5,0))+INDEX(PL_Data!$B:$YH,36,MATCH($A44,PL_Data!$B$5:$YH$5,0))+INDEX(PL_Data!$B:$YH,38,MATCH($A44,PL_Data!$B$5:$YH$5,0)),0)</f>
        <v>0</v>
      </c>
      <c r="D44" s="24">
        <f t="shared" si="0"/>
        <v>0</v>
      </c>
      <c r="E44" s="24">
        <f t="array" aca="1" ref="E44" ca="1">IFERROR(INDEX(PL_Data!$B:$YH,59,MATCH($A44,PL_Data!$B$5:$YH$5,0))-B44-C44-D44,0)</f>
        <v>0</v>
      </c>
      <c r="F44" s="24">
        <f t="shared" ca="1" si="1"/>
        <v>0</v>
      </c>
      <c r="G44" s="24">
        <f t="shared" ca="1" si="2"/>
        <v>0</v>
      </c>
    </row>
    <row r="45" spans="1:7" x14ac:dyDescent="0.2">
      <c r="A45" s="25">
        <f t="shared" ca="1" si="3"/>
        <v>46010</v>
      </c>
      <c r="B45" s="24">
        <f t="array" aca="1" ref="B45" ca="1">IFERROR(INDEX(PL_Data!$B:$YH,16,MATCH($A45,PL_Data!$B$5:$YH$5,0)),0)</f>
        <v>0</v>
      </c>
      <c r="C45" s="24">
        <f t="array" aca="1" ref="C45" ca="1">IFERROR(INDEX(PL_Data!$B:$YH,34,MATCH($A45,PL_Data!$B$5:$YH$5,0))+INDEX(PL_Data!$B:$YH,36,MATCH($A45,PL_Data!$B$5:$YH$5,0))+INDEX(PL_Data!$B:$YH,38,MATCH($A45,PL_Data!$B$5:$YH$5,0)),0)</f>
        <v>0</v>
      </c>
      <c r="D45" s="24">
        <f t="shared" si="0"/>
        <v>0</v>
      </c>
      <c r="E45" s="24">
        <f t="array" aca="1" ref="E45" ca="1">IFERROR(INDEX(PL_Data!$B:$YH,59,MATCH($A45,PL_Data!$B$5:$YH$5,0))-B45-C45-D45,0)</f>
        <v>0</v>
      </c>
      <c r="F45" s="24">
        <f t="shared" ca="1" si="1"/>
        <v>0</v>
      </c>
      <c r="G45" s="24">
        <f t="shared" ca="1" si="2"/>
        <v>0</v>
      </c>
    </row>
    <row r="46" spans="1:7" x14ac:dyDescent="0.2">
      <c r="A46" s="25">
        <f t="shared" ca="1" si="3"/>
        <v>46011</v>
      </c>
      <c r="B46" s="24">
        <f t="array" aca="1" ref="B46" ca="1">IFERROR(INDEX(PL_Data!$B:$YH,16,MATCH($A46,PL_Data!$B$5:$YH$5,0)),0)</f>
        <v>0</v>
      </c>
      <c r="C46" s="24">
        <f t="array" aca="1" ref="C46" ca="1">IFERROR(INDEX(PL_Data!$B:$YH,34,MATCH($A46,PL_Data!$B$5:$YH$5,0))+INDEX(PL_Data!$B:$YH,36,MATCH($A46,PL_Data!$B$5:$YH$5,0))+INDEX(PL_Data!$B:$YH,38,MATCH($A46,PL_Data!$B$5:$YH$5,0)),0)</f>
        <v>0</v>
      </c>
      <c r="D46" s="24">
        <f t="shared" si="0"/>
        <v>0</v>
      </c>
      <c r="E46" s="24">
        <f t="array" aca="1" ref="E46" ca="1">IFERROR(INDEX(PL_Data!$B:$YH,59,MATCH($A46,PL_Data!$B$5:$YH$5,0))-B46-C46-D46,0)</f>
        <v>0</v>
      </c>
      <c r="F46" s="24">
        <f t="shared" ca="1" si="1"/>
        <v>0</v>
      </c>
      <c r="G46" s="24">
        <f t="shared" ca="1" si="2"/>
        <v>0</v>
      </c>
    </row>
    <row r="47" spans="1:7" x14ac:dyDescent="0.2">
      <c r="A47" s="25">
        <f t="shared" ca="1" si="3"/>
        <v>46012</v>
      </c>
      <c r="B47" s="24">
        <f t="array" aca="1" ref="B47" ca="1">IFERROR(INDEX(PL_Data!$B:$YH,16,MATCH($A47,PL_Data!$B$5:$YH$5,0)),0)</f>
        <v>0</v>
      </c>
      <c r="C47" s="24">
        <f t="array" aca="1" ref="C47" ca="1">IFERROR(INDEX(PL_Data!$B:$YH,34,MATCH($A47,PL_Data!$B$5:$YH$5,0))+INDEX(PL_Data!$B:$YH,36,MATCH($A47,PL_Data!$B$5:$YH$5,0))+INDEX(PL_Data!$B:$YH,38,MATCH($A47,PL_Data!$B$5:$YH$5,0)),0)</f>
        <v>0</v>
      </c>
      <c r="D47" s="24">
        <f t="shared" si="0"/>
        <v>0</v>
      </c>
      <c r="E47" s="24">
        <f t="array" aca="1" ref="E47" ca="1">IFERROR(INDEX(PL_Data!$B:$YH,59,MATCH($A47,PL_Data!$B$5:$YH$5,0))-B47-C47-D47,0)</f>
        <v>0</v>
      </c>
      <c r="F47" s="24">
        <f t="shared" ca="1" si="1"/>
        <v>0</v>
      </c>
      <c r="G47" s="24">
        <f t="shared" ca="1" si="2"/>
        <v>0</v>
      </c>
    </row>
    <row r="48" spans="1:7" x14ac:dyDescent="0.2">
      <c r="A48" s="25">
        <f t="shared" ca="1" si="3"/>
        <v>46013</v>
      </c>
      <c r="B48" s="24">
        <f t="array" aca="1" ref="B48" ca="1">IFERROR(INDEX(PL_Data!$B:$YH,16,MATCH($A48,PL_Data!$B$5:$YH$5,0)),0)</f>
        <v>0</v>
      </c>
      <c r="C48" s="24">
        <f t="array" aca="1" ref="C48" ca="1">IFERROR(INDEX(PL_Data!$B:$YH,34,MATCH($A48,PL_Data!$B$5:$YH$5,0))+INDEX(PL_Data!$B:$YH,36,MATCH($A48,PL_Data!$B$5:$YH$5,0))+INDEX(PL_Data!$B:$YH,38,MATCH($A48,PL_Data!$B$5:$YH$5,0)),0)</f>
        <v>0</v>
      </c>
      <c r="D48" s="24">
        <f t="shared" si="0"/>
        <v>0</v>
      </c>
      <c r="E48" s="24">
        <f t="array" aca="1" ref="E48" ca="1">IFERROR(INDEX(PL_Data!$B:$YH,59,MATCH($A48,PL_Data!$B$5:$YH$5,0))-B48-C48-D48,0)</f>
        <v>0</v>
      </c>
      <c r="F48" s="24">
        <f t="shared" ca="1" si="1"/>
        <v>0</v>
      </c>
      <c r="G48" s="24">
        <f t="shared" ca="1" si="2"/>
        <v>0</v>
      </c>
    </row>
    <row r="49" spans="1:7" x14ac:dyDescent="0.2">
      <c r="A49" s="25">
        <f t="shared" ca="1" si="3"/>
        <v>46014</v>
      </c>
      <c r="B49" s="24">
        <f t="array" aca="1" ref="B49" ca="1">IFERROR(INDEX(PL_Data!$B:$YH,16,MATCH($A49,PL_Data!$B$5:$YH$5,0)),0)</f>
        <v>0</v>
      </c>
      <c r="C49" s="24">
        <f t="array" aca="1" ref="C49" ca="1">IFERROR(INDEX(PL_Data!$B:$YH,34,MATCH($A49,PL_Data!$B$5:$YH$5,0))+INDEX(PL_Data!$B:$YH,36,MATCH($A49,PL_Data!$B$5:$YH$5,0))+INDEX(PL_Data!$B:$YH,38,MATCH($A49,PL_Data!$B$5:$YH$5,0)),0)</f>
        <v>0</v>
      </c>
      <c r="D49" s="24">
        <f t="shared" si="0"/>
        <v>0</v>
      </c>
      <c r="E49" s="24">
        <f t="array" aca="1" ref="E49" ca="1">IFERROR(INDEX(PL_Data!$B:$YH,59,MATCH($A49,PL_Data!$B$5:$YH$5,0))-B49-C49-D49,0)</f>
        <v>0</v>
      </c>
      <c r="F49" s="24">
        <f t="shared" ca="1" si="1"/>
        <v>0</v>
      </c>
      <c r="G49" s="24">
        <f t="shared" ca="1" si="2"/>
        <v>0</v>
      </c>
    </row>
    <row r="50" spans="1:7" x14ac:dyDescent="0.2">
      <c r="A50" s="25">
        <f t="shared" ca="1" si="3"/>
        <v>46015</v>
      </c>
      <c r="B50" s="24">
        <f t="array" aca="1" ref="B50" ca="1">IFERROR(INDEX(PL_Data!$B:$YH,16,MATCH($A50,PL_Data!$B$5:$YH$5,0)),0)</f>
        <v>0</v>
      </c>
      <c r="C50" s="24">
        <f t="array" aca="1" ref="C50" ca="1">IFERROR(INDEX(PL_Data!$B:$YH,34,MATCH($A50,PL_Data!$B$5:$YH$5,0))+INDEX(PL_Data!$B:$YH,36,MATCH($A50,PL_Data!$B$5:$YH$5,0))+INDEX(PL_Data!$B:$YH,38,MATCH($A50,PL_Data!$B$5:$YH$5,0)),0)</f>
        <v>0</v>
      </c>
      <c r="D50" s="24">
        <f t="shared" si="0"/>
        <v>0</v>
      </c>
      <c r="E50" s="24">
        <f t="array" aca="1" ref="E50" ca="1">IFERROR(INDEX(PL_Data!$B:$YH,59,MATCH($A50,PL_Data!$B$5:$YH$5,0))-B50-C50-D50,0)</f>
        <v>0</v>
      </c>
      <c r="F50" s="24">
        <f t="shared" ca="1" si="1"/>
        <v>0</v>
      </c>
      <c r="G50" s="24">
        <f t="shared" ca="1" si="2"/>
        <v>0</v>
      </c>
    </row>
    <row r="51" spans="1:7" x14ac:dyDescent="0.2">
      <c r="A51" s="25">
        <f t="shared" ca="1" si="3"/>
        <v>46016</v>
      </c>
      <c r="B51" s="24">
        <f t="array" aca="1" ref="B51" ca="1">IFERROR(INDEX(PL_Data!$B:$YH,16,MATCH($A51,PL_Data!$B$5:$YH$5,0)),0)</f>
        <v>0</v>
      </c>
      <c r="C51" s="24">
        <f t="array" aca="1" ref="C51" ca="1">IFERROR(INDEX(PL_Data!$B:$YH,34,MATCH($A51,PL_Data!$B$5:$YH$5,0))+INDEX(PL_Data!$B:$YH,36,MATCH($A51,PL_Data!$B$5:$YH$5,0))+INDEX(PL_Data!$B:$YH,38,MATCH($A51,PL_Data!$B$5:$YH$5,0)),0)</f>
        <v>0</v>
      </c>
      <c r="D51" s="24">
        <f t="shared" si="0"/>
        <v>0</v>
      </c>
      <c r="E51" s="24">
        <f t="array" aca="1" ref="E51" ca="1">IFERROR(INDEX(PL_Data!$B:$YH,59,MATCH($A51,PL_Data!$B$5:$YH$5,0))-B51-C51-D51,0)</f>
        <v>0</v>
      </c>
      <c r="F51" s="24">
        <f t="shared" ca="1" si="1"/>
        <v>0</v>
      </c>
      <c r="G51" s="24">
        <f t="shared" ca="1" si="2"/>
        <v>0</v>
      </c>
    </row>
    <row r="52" spans="1:7" x14ac:dyDescent="0.2">
      <c r="A52" s="25">
        <f t="shared" ca="1" si="3"/>
        <v>46017</v>
      </c>
      <c r="B52" s="24">
        <f t="array" aca="1" ref="B52" ca="1">IFERROR(INDEX(PL_Data!$B:$YH,16,MATCH($A52,PL_Data!$B$5:$YH$5,0)),0)</f>
        <v>0</v>
      </c>
      <c r="C52" s="24">
        <f t="array" aca="1" ref="C52" ca="1">IFERROR(INDEX(PL_Data!$B:$YH,34,MATCH($A52,PL_Data!$B$5:$YH$5,0))+INDEX(PL_Data!$B:$YH,36,MATCH($A52,PL_Data!$B$5:$YH$5,0))+INDEX(PL_Data!$B:$YH,38,MATCH($A52,PL_Data!$B$5:$YH$5,0)),0)</f>
        <v>0</v>
      </c>
      <c r="D52" s="24">
        <f t="shared" si="0"/>
        <v>0</v>
      </c>
      <c r="E52" s="24">
        <f t="array" aca="1" ref="E52" ca="1">IFERROR(INDEX(PL_Data!$B:$YH,59,MATCH($A52,PL_Data!$B$5:$YH$5,0))-B52-C52-D52,0)</f>
        <v>0</v>
      </c>
      <c r="F52" s="24">
        <f t="shared" ca="1" si="1"/>
        <v>0</v>
      </c>
      <c r="G52" s="24">
        <f t="shared" ca="1" si="2"/>
        <v>0</v>
      </c>
    </row>
    <row r="53" spans="1:7" x14ac:dyDescent="0.2">
      <c r="A53" s="25">
        <f t="shared" ca="1" si="3"/>
        <v>46018</v>
      </c>
      <c r="B53" s="24">
        <f t="array" aca="1" ref="B53" ca="1">IFERROR(INDEX(PL_Data!$B:$YH,16,MATCH($A53,PL_Data!$B$5:$YH$5,0)),0)</f>
        <v>0</v>
      </c>
      <c r="C53" s="24">
        <f t="array" aca="1" ref="C53" ca="1">IFERROR(INDEX(PL_Data!$B:$YH,34,MATCH($A53,PL_Data!$B$5:$YH$5,0))+INDEX(PL_Data!$B:$YH,36,MATCH($A53,PL_Data!$B$5:$YH$5,0))+INDEX(PL_Data!$B:$YH,38,MATCH($A53,PL_Data!$B$5:$YH$5,0)),0)</f>
        <v>0</v>
      </c>
      <c r="D53" s="24">
        <f t="shared" si="0"/>
        <v>0</v>
      </c>
      <c r="E53" s="24">
        <f t="array" aca="1" ref="E53" ca="1">IFERROR(INDEX(PL_Data!$B:$YH,59,MATCH($A53,PL_Data!$B$5:$YH$5,0))-B53-C53-D53,0)</f>
        <v>0</v>
      </c>
      <c r="F53" s="24">
        <f t="shared" ca="1" si="1"/>
        <v>0</v>
      </c>
      <c r="G53" s="24">
        <f t="shared" ca="1" si="2"/>
        <v>0</v>
      </c>
    </row>
    <row r="54" spans="1:7" x14ac:dyDescent="0.2">
      <c r="A54" s="25">
        <f t="shared" ca="1" si="3"/>
        <v>46019</v>
      </c>
      <c r="B54" s="24">
        <f t="array" aca="1" ref="B54" ca="1">IFERROR(INDEX(PL_Data!$B:$YH,16,MATCH($A54,PL_Data!$B$5:$YH$5,0)),0)</f>
        <v>0</v>
      </c>
      <c r="C54" s="24">
        <f t="array" aca="1" ref="C54" ca="1">IFERROR(INDEX(PL_Data!$B:$YH,34,MATCH($A54,PL_Data!$B$5:$YH$5,0))+INDEX(PL_Data!$B:$YH,36,MATCH($A54,PL_Data!$B$5:$YH$5,0))+INDEX(PL_Data!$B:$YH,38,MATCH($A54,PL_Data!$B$5:$YH$5,0)),0)</f>
        <v>0</v>
      </c>
      <c r="D54" s="24">
        <f t="shared" si="0"/>
        <v>0</v>
      </c>
      <c r="E54" s="24">
        <f t="array" aca="1" ref="E54" ca="1">IFERROR(INDEX(PL_Data!$B:$YH,59,MATCH($A54,PL_Data!$B$5:$YH$5,0))-B54-C54-D54,0)</f>
        <v>0</v>
      </c>
      <c r="F54" s="24">
        <f t="shared" ca="1" si="1"/>
        <v>0</v>
      </c>
      <c r="G54" s="24">
        <f t="shared" ca="1" si="2"/>
        <v>0</v>
      </c>
    </row>
    <row r="55" spans="1:7" x14ac:dyDescent="0.2">
      <c r="A55" s="25">
        <f t="shared" ca="1" si="3"/>
        <v>46020</v>
      </c>
      <c r="B55" s="24">
        <f t="array" aca="1" ref="B55" ca="1">IFERROR(INDEX(PL_Data!$B:$YH,16,MATCH($A55,PL_Data!$B$5:$YH$5,0)),0)</f>
        <v>0</v>
      </c>
      <c r="C55" s="24">
        <f t="array" aca="1" ref="C55" ca="1">IFERROR(INDEX(PL_Data!$B:$YH,34,MATCH($A55,PL_Data!$B$5:$YH$5,0))+INDEX(PL_Data!$B:$YH,36,MATCH($A55,PL_Data!$B$5:$YH$5,0))+INDEX(PL_Data!$B:$YH,38,MATCH($A55,PL_Data!$B$5:$YH$5,0)),0)</f>
        <v>0</v>
      </c>
      <c r="D55" s="24">
        <f t="shared" si="0"/>
        <v>0</v>
      </c>
      <c r="E55" s="24">
        <f t="array" aca="1" ref="E55" ca="1">IFERROR(INDEX(PL_Data!$B:$YH,59,MATCH($A55,PL_Data!$B$5:$YH$5,0))-B55-C55-D55,0)</f>
        <v>0</v>
      </c>
      <c r="F55" s="24">
        <f t="shared" ca="1" si="1"/>
        <v>0</v>
      </c>
      <c r="G55" s="24">
        <f t="shared" ca="1" si="2"/>
        <v>0</v>
      </c>
    </row>
    <row r="56" spans="1:7" x14ac:dyDescent="0.2">
      <c r="A56" s="25">
        <f t="shared" ca="1" si="3"/>
        <v>46021</v>
      </c>
      <c r="B56" s="24">
        <f t="array" aca="1" ref="B56" ca="1">IFERROR(INDEX(PL_Data!$B:$YH,16,MATCH($A56,PL_Data!$B$5:$YH$5,0)),0)</f>
        <v>0</v>
      </c>
      <c r="C56" s="24">
        <f t="array" aca="1" ref="C56" ca="1">IFERROR(INDEX(PL_Data!$B:$YH,34,MATCH($A56,PL_Data!$B$5:$YH$5,0))+INDEX(PL_Data!$B:$YH,36,MATCH($A56,PL_Data!$B$5:$YH$5,0))+INDEX(PL_Data!$B:$YH,38,MATCH($A56,PL_Data!$B$5:$YH$5,0)),0)</f>
        <v>0</v>
      </c>
      <c r="D56" s="24">
        <f t="shared" si="0"/>
        <v>0</v>
      </c>
      <c r="E56" s="24">
        <f t="array" aca="1" ref="E56" ca="1">IFERROR(INDEX(PL_Data!$B:$YH,59,MATCH($A56,PL_Data!$B$5:$YH$5,0))-B56-C56-D56,0)</f>
        <v>0</v>
      </c>
      <c r="F56" s="24">
        <f t="shared" ca="1" si="1"/>
        <v>0</v>
      </c>
      <c r="G56" s="24">
        <f t="shared" ca="1" si="2"/>
        <v>0</v>
      </c>
    </row>
    <row r="57" spans="1:7" x14ac:dyDescent="0.2">
      <c r="A57" s="25">
        <f t="shared" ca="1" si="3"/>
        <v>46022</v>
      </c>
      <c r="B57" s="24">
        <f t="array" aca="1" ref="B57" ca="1">IFERROR(INDEX(PL_Data!$B:$YH,16,MATCH($A57,PL_Data!$B$5:$YH$5,0)),0)</f>
        <v>0</v>
      </c>
      <c r="C57" s="24">
        <f t="array" aca="1" ref="C57" ca="1">IFERROR(INDEX(PL_Data!$B:$YH,34,MATCH($A57,PL_Data!$B$5:$YH$5,0))+INDEX(PL_Data!$B:$YH,36,MATCH($A57,PL_Data!$B$5:$YH$5,0))+INDEX(PL_Data!$B:$YH,38,MATCH($A57,PL_Data!$B$5:$YH$5,0)),0)</f>
        <v>0</v>
      </c>
      <c r="D57" s="24">
        <f t="shared" si="0"/>
        <v>0</v>
      </c>
      <c r="E57" s="24">
        <f t="array" aca="1" ref="E57" ca="1">IFERROR(INDEX(PL_Data!$B:$YH,59,MATCH($A57,PL_Data!$B$5:$YH$5,0))-B57-C57-D57,0)</f>
        <v>0</v>
      </c>
      <c r="F57" s="24">
        <f t="shared" ca="1" si="1"/>
        <v>0</v>
      </c>
      <c r="G57" s="24">
        <f t="shared" ca="1" si="2"/>
        <v>0</v>
      </c>
    </row>
    <row r="58" spans="1:7" x14ac:dyDescent="0.2">
      <c r="A58" s="25">
        <f t="shared" ca="1" si="3"/>
        <v>46023</v>
      </c>
      <c r="B58" s="24">
        <f t="array" aca="1" ref="B58" ca="1">IFERROR(INDEX(PL_Data!$B:$YH,16,MATCH($A58,PL_Data!$B$5:$YH$5,0)),0)</f>
        <v>0</v>
      </c>
      <c r="C58" s="24">
        <f t="array" aca="1" ref="C58" ca="1">IFERROR(INDEX(PL_Data!$B:$YH,34,MATCH($A58,PL_Data!$B$5:$YH$5,0))+INDEX(PL_Data!$B:$YH,36,MATCH($A58,PL_Data!$B$5:$YH$5,0))+INDEX(PL_Data!$B:$YH,38,MATCH($A58,PL_Data!$B$5:$YH$5,0)),0)</f>
        <v>0</v>
      </c>
      <c r="D58" s="24">
        <f t="shared" si="0"/>
        <v>0</v>
      </c>
      <c r="E58" s="24">
        <f t="array" aca="1" ref="E58" ca="1">IFERROR(INDEX(PL_Data!$B:$YH,59,MATCH($A58,PL_Data!$B$5:$YH$5,0))-B58-C58-D58,0)</f>
        <v>0</v>
      </c>
      <c r="F58" s="24">
        <f t="shared" ca="1" si="1"/>
        <v>0</v>
      </c>
      <c r="G58" s="24">
        <f t="shared" ca="1" si="2"/>
        <v>0</v>
      </c>
    </row>
    <row r="59" spans="1:7" x14ac:dyDescent="0.2">
      <c r="A59" s="25">
        <f t="shared" ca="1" si="3"/>
        <v>46024</v>
      </c>
      <c r="B59" s="24">
        <f t="array" aca="1" ref="B59" ca="1">IFERROR(INDEX(PL_Data!$B:$YH,16,MATCH($A59,PL_Data!$B$5:$YH$5,0)),0)</f>
        <v>0</v>
      </c>
      <c r="C59" s="24">
        <f t="array" aca="1" ref="C59" ca="1">IFERROR(INDEX(PL_Data!$B:$YH,34,MATCH($A59,PL_Data!$B$5:$YH$5,0))+INDEX(PL_Data!$B:$YH,36,MATCH($A59,PL_Data!$B$5:$YH$5,0))+INDEX(PL_Data!$B:$YH,38,MATCH($A59,PL_Data!$B$5:$YH$5,0)),0)</f>
        <v>0</v>
      </c>
      <c r="D59" s="24">
        <f t="shared" si="0"/>
        <v>0</v>
      </c>
      <c r="E59" s="24">
        <f t="array" aca="1" ref="E59" ca="1">IFERROR(INDEX(PL_Data!$B:$YH,59,MATCH($A59,PL_Data!$B$5:$YH$5,0))-B59-C59-D59,0)</f>
        <v>0</v>
      </c>
      <c r="F59" s="24">
        <f t="shared" ca="1" si="1"/>
        <v>0</v>
      </c>
      <c r="G59" s="24">
        <f t="shared" ca="1" si="2"/>
        <v>0</v>
      </c>
    </row>
    <row r="60" spans="1:7" x14ac:dyDescent="0.2">
      <c r="A60" s="25">
        <f t="shared" ca="1" si="3"/>
        <v>46025</v>
      </c>
      <c r="B60" s="24">
        <f t="array" aca="1" ref="B60" ca="1">IFERROR(INDEX(PL_Data!$B:$YH,16,MATCH($A60,PL_Data!$B$5:$YH$5,0)),0)</f>
        <v>0</v>
      </c>
      <c r="C60" s="24">
        <f t="array" aca="1" ref="C60" ca="1">IFERROR(INDEX(PL_Data!$B:$YH,34,MATCH($A60,PL_Data!$B$5:$YH$5,0))+INDEX(PL_Data!$B:$YH,36,MATCH($A60,PL_Data!$B$5:$YH$5,0))+INDEX(PL_Data!$B:$YH,38,MATCH($A60,PL_Data!$B$5:$YH$5,0)),0)</f>
        <v>0</v>
      </c>
      <c r="D60" s="24">
        <f t="shared" si="0"/>
        <v>0</v>
      </c>
      <c r="E60" s="24">
        <f t="array" aca="1" ref="E60" ca="1">IFERROR(INDEX(PL_Data!$B:$YH,59,MATCH($A60,PL_Data!$B$5:$YH$5,0))-B60-C60-D60,0)</f>
        <v>0</v>
      </c>
      <c r="F60" s="24">
        <f t="shared" ca="1" si="1"/>
        <v>0</v>
      </c>
      <c r="G60" s="24">
        <f t="shared" ca="1" si="2"/>
        <v>0</v>
      </c>
    </row>
    <row r="61" spans="1:7" x14ac:dyDescent="0.2">
      <c r="A61" s="25">
        <f t="shared" ca="1" si="3"/>
        <v>46026</v>
      </c>
      <c r="B61" s="24">
        <f t="array" aca="1" ref="B61" ca="1">IFERROR(INDEX(PL_Data!$B:$YH,16,MATCH($A61,PL_Data!$B$5:$YH$5,0)),0)</f>
        <v>0</v>
      </c>
      <c r="C61" s="24">
        <f t="array" aca="1" ref="C61" ca="1">IFERROR(INDEX(PL_Data!$B:$YH,34,MATCH($A61,PL_Data!$B$5:$YH$5,0))+INDEX(PL_Data!$B:$YH,36,MATCH($A61,PL_Data!$B$5:$YH$5,0))+INDEX(PL_Data!$B:$YH,38,MATCH($A61,PL_Data!$B$5:$YH$5,0)),0)</f>
        <v>0</v>
      </c>
      <c r="D61" s="24">
        <f t="shared" si="0"/>
        <v>0</v>
      </c>
      <c r="E61" s="24">
        <f t="array" aca="1" ref="E61" ca="1">IFERROR(INDEX(PL_Data!$B:$YH,59,MATCH($A61,PL_Data!$B$5:$YH$5,0))-B61-C61-D61,0)</f>
        <v>0</v>
      </c>
      <c r="F61" s="24">
        <f t="shared" ca="1" si="1"/>
        <v>0</v>
      </c>
      <c r="G61" s="24">
        <f t="shared" ca="1" si="2"/>
        <v>0</v>
      </c>
    </row>
    <row r="62" spans="1:7" x14ac:dyDescent="0.2">
      <c r="A62" s="25">
        <f t="shared" ca="1" si="3"/>
        <v>46027</v>
      </c>
      <c r="B62" s="24">
        <f t="array" aca="1" ref="B62" ca="1">IFERROR(INDEX(PL_Data!$B:$YH,16,MATCH($A62,PL_Data!$B$5:$YH$5,0)),0)</f>
        <v>0</v>
      </c>
      <c r="C62" s="24">
        <f t="array" aca="1" ref="C62" ca="1">IFERROR(INDEX(PL_Data!$B:$YH,34,MATCH($A62,PL_Data!$B$5:$YH$5,0))+INDEX(PL_Data!$B:$YH,36,MATCH($A62,PL_Data!$B$5:$YH$5,0))+INDEX(PL_Data!$B:$YH,38,MATCH($A62,PL_Data!$B$5:$YH$5,0)),0)</f>
        <v>39800</v>
      </c>
      <c r="D62" s="24">
        <f t="shared" si="0"/>
        <v>0</v>
      </c>
      <c r="E62" s="24">
        <f t="array" aca="1" ref="E62" ca="1">IFERROR(INDEX(PL_Data!$B:$YH,59,MATCH($A62,PL_Data!$B$5:$YH$5,0))-B62-C62-D62,0)</f>
        <v>-39800</v>
      </c>
      <c r="F62" s="24">
        <f t="shared" ca="1" si="1"/>
        <v>0</v>
      </c>
      <c r="G62" s="24">
        <f t="shared" ca="1" si="2"/>
        <v>0</v>
      </c>
    </row>
    <row r="63" spans="1:7" x14ac:dyDescent="0.2">
      <c r="A63" s="25">
        <f t="shared" ca="1" si="3"/>
        <v>46028</v>
      </c>
      <c r="B63" s="24">
        <f t="array" aca="1" ref="B63" ca="1">IFERROR(INDEX(PL_Data!$B:$YH,16,MATCH($A63,PL_Data!$B$5:$YH$5,0)),0)</f>
        <v>0</v>
      </c>
      <c r="C63" s="24">
        <f t="array" aca="1" ref="C63" ca="1">IFERROR(INDEX(PL_Data!$B:$YH,34,MATCH($A63,PL_Data!$B$5:$YH$5,0))+INDEX(PL_Data!$B:$YH,36,MATCH($A63,PL_Data!$B$5:$YH$5,0))+INDEX(PL_Data!$B:$YH,38,MATCH($A63,PL_Data!$B$5:$YH$5,0)),0)</f>
        <v>2583.34</v>
      </c>
      <c r="D63" s="24">
        <f t="shared" si="0"/>
        <v>0</v>
      </c>
      <c r="E63" s="24">
        <f t="array" aca="1" ref="E63" ca="1">IFERROR(INDEX(PL_Data!$B:$YH,59,MATCH($A63,PL_Data!$B$5:$YH$5,0))-B63-C63-D63,0)</f>
        <v>-2583.34</v>
      </c>
      <c r="F63" s="24">
        <f t="shared" ca="1" si="1"/>
        <v>0</v>
      </c>
      <c r="G63" s="24">
        <f t="shared" ca="1" si="2"/>
        <v>0</v>
      </c>
    </row>
    <row r="64" spans="1:7" x14ac:dyDescent="0.2">
      <c r="A64" s="25">
        <f t="shared" ca="1" si="3"/>
        <v>46029</v>
      </c>
      <c r="B64" s="24">
        <f t="array" aca="1" ref="B64" ca="1">IFERROR(INDEX(PL_Data!$B:$YH,16,MATCH($A64,PL_Data!$B$5:$YH$5,0)),0)</f>
        <v>0</v>
      </c>
      <c r="C64" s="24">
        <f t="array" aca="1" ref="C64" ca="1">IFERROR(INDEX(PL_Data!$B:$YH,34,MATCH($A64,PL_Data!$B$5:$YH$5,0))+INDEX(PL_Data!$B:$YH,36,MATCH($A64,PL_Data!$B$5:$YH$5,0))+INDEX(PL_Data!$B:$YH,38,MATCH($A64,PL_Data!$B$5:$YH$5,0)),0)</f>
        <v>0</v>
      </c>
      <c r="D64" s="24">
        <f t="shared" si="0"/>
        <v>0</v>
      </c>
      <c r="E64" s="24">
        <f t="array" aca="1" ref="E64" ca="1">IFERROR(INDEX(PL_Data!$B:$YH,59,MATCH($A64,PL_Data!$B$5:$YH$5,0))-B64-C64-D64,0)</f>
        <v>0</v>
      </c>
      <c r="F64" s="24">
        <f t="shared" ca="1" si="1"/>
        <v>0</v>
      </c>
      <c r="G64" s="24">
        <f t="shared" ca="1" si="2"/>
        <v>0</v>
      </c>
    </row>
    <row r="65" spans="1:7" x14ac:dyDescent="0.2">
      <c r="A65" s="25">
        <f t="shared" ca="1" si="3"/>
        <v>46030</v>
      </c>
      <c r="B65" s="24">
        <f t="array" aca="1" ref="B65" ca="1">IFERROR(INDEX(PL_Data!$B:$YH,16,MATCH($A65,PL_Data!$B$5:$YH$5,0)),0)</f>
        <v>0</v>
      </c>
      <c r="C65" s="24">
        <f t="array" aca="1" ref="C65" ca="1">IFERROR(INDEX(PL_Data!$B:$YH,34,MATCH($A65,PL_Data!$B$5:$YH$5,0))+INDEX(PL_Data!$B:$YH,36,MATCH($A65,PL_Data!$B$5:$YH$5,0))+INDEX(PL_Data!$B:$YH,38,MATCH($A65,PL_Data!$B$5:$YH$5,0)),0)</f>
        <v>12400</v>
      </c>
      <c r="D65" s="24">
        <f t="shared" si="0"/>
        <v>0</v>
      </c>
      <c r="E65" s="24">
        <f t="array" aca="1" ref="E65" ca="1">IFERROR(INDEX(PL_Data!$B:$YH,59,MATCH($A65,PL_Data!$B$5:$YH$5,0))-B65-C65-D65,0)</f>
        <v>-12400</v>
      </c>
      <c r="F65" s="24">
        <f t="shared" ca="1" si="1"/>
        <v>0</v>
      </c>
      <c r="G65" s="24">
        <f t="shared" ca="1" si="2"/>
        <v>0</v>
      </c>
    </row>
    <row r="66" spans="1:7" x14ac:dyDescent="0.2">
      <c r="A66" s="25">
        <f t="shared" ca="1" si="3"/>
        <v>46031</v>
      </c>
      <c r="B66" s="24">
        <f t="array" aca="1" ref="B66" ca="1">IFERROR(INDEX(PL_Data!$B:$YH,16,MATCH($A66,PL_Data!$B$5:$YH$5,0)),0)</f>
        <v>0</v>
      </c>
      <c r="C66" s="24">
        <f t="array" aca="1" ref="C66" ca="1">IFERROR(INDEX(PL_Data!$B:$YH,34,MATCH($A66,PL_Data!$B$5:$YH$5,0))+INDEX(PL_Data!$B:$YH,36,MATCH($A66,PL_Data!$B$5:$YH$5,0))+INDEX(PL_Data!$B:$YH,38,MATCH($A66,PL_Data!$B$5:$YH$5,0)),0)</f>
        <v>0</v>
      </c>
      <c r="D66" s="24">
        <f t="shared" si="0"/>
        <v>0</v>
      </c>
      <c r="E66" s="24">
        <f t="array" aca="1" ref="E66" ca="1">IFERROR(INDEX(PL_Data!$B:$YH,59,MATCH($A66,PL_Data!$B$5:$YH$5,0))-B66-C66-D66,0)</f>
        <v>0</v>
      </c>
      <c r="F66" s="24">
        <f t="shared" ca="1" si="1"/>
        <v>0</v>
      </c>
      <c r="G66" s="24">
        <f t="shared" ca="1" si="2"/>
        <v>0</v>
      </c>
    </row>
    <row r="67" spans="1:7" x14ac:dyDescent="0.2">
      <c r="A67" s="25">
        <f t="shared" ca="1" si="3"/>
        <v>46032</v>
      </c>
      <c r="B67" s="24">
        <f t="array" aca="1" ref="B67" ca="1">IFERROR(INDEX(PL_Data!$B:$YH,16,MATCH($A67,PL_Data!$B$5:$YH$5,0)),0)</f>
        <v>0</v>
      </c>
      <c r="C67" s="24">
        <f t="array" aca="1" ref="C67" ca="1">IFERROR(INDEX(PL_Data!$B:$YH,34,MATCH($A67,PL_Data!$B$5:$YH$5,0))+INDEX(PL_Data!$B:$YH,36,MATCH($A67,PL_Data!$B$5:$YH$5,0))+INDEX(PL_Data!$B:$YH,38,MATCH($A67,PL_Data!$B$5:$YH$5,0)),0)</f>
        <v>0</v>
      </c>
      <c r="D67" s="24">
        <f t="shared" si="0"/>
        <v>0</v>
      </c>
      <c r="E67" s="24">
        <f t="array" aca="1" ref="E67" ca="1">IFERROR(INDEX(PL_Data!$B:$YH,59,MATCH($A67,PL_Data!$B$5:$YH$5,0))-B67-C67-D67,0)</f>
        <v>0</v>
      </c>
      <c r="F67" s="24">
        <f t="shared" ca="1" si="1"/>
        <v>0</v>
      </c>
      <c r="G67" s="24">
        <f t="shared" ca="1" si="2"/>
        <v>0</v>
      </c>
    </row>
    <row r="68" spans="1:7" x14ac:dyDescent="0.2">
      <c r="A68" s="25">
        <f t="shared" ca="1" si="3"/>
        <v>46033</v>
      </c>
      <c r="B68" s="24">
        <f t="array" aca="1" ref="B68" ca="1">IFERROR(INDEX(PL_Data!$B:$YH,16,MATCH($A68,PL_Data!$B$5:$YH$5,0)),0)</f>
        <v>0</v>
      </c>
      <c r="C68" s="24">
        <f t="array" aca="1" ref="C68" ca="1">IFERROR(INDEX(PL_Data!$B:$YH,34,MATCH($A68,PL_Data!$B$5:$YH$5,0))+INDEX(PL_Data!$B:$YH,36,MATCH($A68,PL_Data!$B$5:$YH$5,0))+INDEX(PL_Data!$B:$YH,38,MATCH($A68,PL_Data!$B$5:$YH$5,0)),0)</f>
        <v>0</v>
      </c>
      <c r="D68" s="24">
        <f t="shared" si="0"/>
        <v>0</v>
      </c>
      <c r="E68" s="24">
        <f t="array" aca="1" ref="E68" ca="1">IFERROR(INDEX(PL_Data!$B:$YH,59,MATCH($A68,PL_Data!$B$5:$YH$5,0))-B68-C68-D68,0)</f>
        <v>0</v>
      </c>
      <c r="F68" s="24">
        <f t="shared" ca="1" si="1"/>
        <v>0</v>
      </c>
      <c r="G68" s="24">
        <f t="shared" ca="1" si="2"/>
        <v>0</v>
      </c>
    </row>
    <row r="69" spans="1:7" x14ac:dyDescent="0.2">
      <c r="A69" s="25">
        <f t="shared" ca="1" si="3"/>
        <v>46034</v>
      </c>
      <c r="B69" s="24">
        <f t="array" aca="1" ref="B69" ca="1">IFERROR(INDEX(PL_Data!$B:$YH,16,MATCH($A69,PL_Data!$B$5:$YH$5,0)),0)</f>
        <v>0</v>
      </c>
      <c r="C69" s="24">
        <f t="array" aca="1" ref="C69" ca="1">IFERROR(INDEX(PL_Data!$B:$YH,34,MATCH($A69,PL_Data!$B$5:$YH$5,0))+INDEX(PL_Data!$B:$YH,36,MATCH($A69,PL_Data!$B$5:$YH$5,0))+INDEX(PL_Data!$B:$YH,38,MATCH($A69,PL_Data!$B$5:$YH$5,0)),0)</f>
        <v>0</v>
      </c>
      <c r="D69" s="24">
        <f t="shared" si="0"/>
        <v>0</v>
      </c>
      <c r="E69" s="24">
        <f t="array" aca="1" ref="E69" ca="1">IFERROR(INDEX(PL_Data!$B:$YH,59,MATCH($A69,PL_Data!$B$5:$YH$5,0))-B69-C69-D69,0)</f>
        <v>0</v>
      </c>
      <c r="F69" s="24">
        <f t="shared" ca="1" si="1"/>
        <v>0</v>
      </c>
      <c r="G69" s="24">
        <f t="shared" ca="1" si="2"/>
        <v>0</v>
      </c>
    </row>
    <row r="70" spans="1:7" x14ac:dyDescent="0.2">
      <c r="A70" s="25">
        <f t="shared" ca="1" si="3"/>
        <v>46035</v>
      </c>
      <c r="B70" s="24">
        <f t="array" aca="1" ref="B70" ca="1">IFERROR(INDEX(PL_Data!$B:$YH,16,MATCH($A70,PL_Data!$B$5:$YH$5,0)),0)</f>
        <v>0</v>
      </c>
      <c r="C70" s="24">
        <f t="array" aca="1" ref="C70" ca="1">IFERROR(INDEX(PL_Data!$B:$YH,34,MATCH($A70,PL_Data!$B$5:$YH$5,0))+INDEX(PL_Data!$B:$YH,36,MATCH($A70,PL_Data!$B$5:$YH$5,0))+INDEX(PL_Data!$B:$YH,38,MATCH($A70,PL_Data!$B$5:$YH$5,0)),0)</f>
        <v>2000</v>
      </c>
      <c r="D70" s="24">
        <f t="shared" si="0"/>
        <v>0</v>
      </c>
      <c r="E70" s="24">
        <f t="array" aca="1" ref="E70" ca="1">IFERROR(INDEX(PL_Data!$B:$YH,59,MATCH($A70,PL_Data!$B$5:$YH$5,0))-B70-C70-D70,0)</f>
        <v>-2000</v>
      </c>
      <c r="F70" s="24">
        <f t="shared" ca="1" si="1"/>
        <v>0</v>
      </c>
      <c r="G70" s="24">
        <f t="shared" ca="1" si="2"/>
        <v>0</v>
      </c>
    </row>
    <row r="71" spans="1:7" x14ac:dyDescent="0.2">
      <c r="A71" s="25">
        <f t="shared" ca="1" si="3"/>
        <v>46036</v>
      </c>
      <c r="B71" s="24">
        <f t="array" aca="1" ref="B71" ca="1">IFERROR(INDEX(PL_Data!$B:$YH,16,MATCH($A71,PL_Data!$B$5:$YH$5,0)),0)</f>
        <v>0</v>
      </c>
      <c r="C71" s="24">
        <f t="array" aca="1" ref="C71" ca="1">IFERROR(INDEX(PL_Data!$B:$YH,34,MATCH($A71,PL_Data!$B$5:$YH$5,0))+INDEX(PL_Data!$B:$YH,36,MATCH($A71,PL_Data!$B$5:$YH$5,0))+INDEX(PL_Data!$B:$YH,38,MATCH($A71,PL_Data!$B$5:$YH$5,0)),0)</f>
        <v>2125</v>
      </c>
      <c r="D71" s="24">
        <f t="shared" si="0"/>
        <v>0</v>
      </c>
      <c r="E71" s="24">
        <f t="array" aca="1" ref="E71" ca="1">IFERROR(INDEX(PL_Data!$B:$YH,59,MATCH($A71,PL_Data!$B$5:$YH$5,0))-B71-C71-D71,0)</f>
        <v>-2125</v>
      </c>
      <c r="F71" s="24">
        <f t="shared" ca="1" si="1"/>
        <v>0</v>
      </c>
      <c r="G71" s="24">
        <f t="shared" ca="1" si="2"/>
        <v>0</v>
      </c>
    </row>
    <row r="72" spans="1:7" x14ac:dyDescent="0.2">
      <c r="A72" s="25">
        <f t="shared" ca="1" si="3"/>
        <v>46037</v>
      </c>
      <c r="B72" s="24">
        <f t="array" aca="1" ref="B72" ca="1">IFERROR(INDEX(PL_Data!$B:$YH,16,MATCH($A72,PL_Data!$B$5:$YH$5,0)),0)</f>
        <v>0</v>
      </c>
      <c r="C72" s="24">
        <f t="array" aca="1" ref="C72" ca="1">IFERROR(INDEX(PL_Data!$B:$YH,34,MATCH($A72,PL_Data!$B$5:$YH$5,0))+INDEX(PL_Data!$B:$YH,36,MATCH($A72,PL_Data!$B$5:$YH$5,0))+INDEX(PL_Data!$B:$YH,38,MATCH($A72,PL_Data!$B$5:$YH$5,0)),0)</f>
        <v>82366.539999999994</v>
      </c>
      <c r="D72" s="24">
        <f t="shared" si="0"/>
        <v>0</v>
      </c>
      <c r="E72" s="24">
        <f t="array" aca="1" ref="E72" ca="1">IFERROR(INDEX(PL_Data!$B:$YH,59,MATCH($A72,PL_Data!$B$5:$YH$5,0))-B72-C72-D72,0)</f>
        <v>-82366.539999999994</v>
      </c>
      <c r="F72" s="24">
        <f t="shared" ca="1" si="1"/>
        <v>0</v>
      </c>
      <c r="G72" s="24">
        <f t="shared" ca="1" si="2"/>
        <v>0</v>
      </c>
    </row>
    <row r="73" spans="1:7" x14ac:dyDescent="0.2">
      <c r="A73" s="25">
        <f t="shared" ca="1" si="3"/>
        <v>46038</v>
      </c>
      <c r="B73" s="24">
        <f t="array" aca="1" ref="B73" ca="1">IFERROR(INDEX(PL_Data!$B:$YH,16,MATCH($A73,PL_Data!$B$5:$YH$5,0)),0)</f>
        <v>0</v>
      </c>
      <c r="C73" s="24">
        <f t="array" aca="1" ref="C73" ca="1">IFERROR(INDEX(PL_Data!$B:$YH,34,MATCH($A73,PL_Data!$B$5:$YH$5,0))+INDEX(PL_Data!$B:$YH,36,MATCH($A73,PL_Data!$B$5:$YH$5,0))+INDEX(PL_Data!$B:$YH,38,MATCH($A73,PL_Data!$B$5:$YH$5,0)),0)</f>
        <v>0</v>
      </c>
      <c r="D73" s="24">
        <f t="shared" si="0"/>
        <v>0</v>
      </c>
      <c r="E73" s="24">
        <f t="array" aca="1" ref="E73" ca="1">IFERROR(INDEX(PL_Data!$B:$YH,59,MATCH($A73,PL_Data!$B$5:$YH$5,0))-B73-C73-D73,0)</f>
        <v>0</v>
      </c>
      <c r="F73" s="24">
        <f t="shared" ca="1" si="1"/>
        <v>0</v>
      </c>
      <c r="G73" s="24">
        <f t="shared" ca="1" si="2"/>
        <v>0</v>
      </c>
    </row>
    <row r="74" spans="1:7" x14ac:dyDescent="0.2">
      <c r="A74" s="25">
        <f t="shared" ca="1" si="3"/>
        <v>46039</v>
      </c>
      <c r="B74" s="24">
        <f t="array" aca="1" ref="B74" ca="1">IFERROR(INDEX(PL_Data!$B:$YH,16,MATCH($A74,PL_Data!$B$5:$YH$5,0)),0)</f>
        <v>0</v>
      </c>
      <c r="C74" s="24">
        <f t="array" aca="1" ref="C74" ca="1">IFERROR(INDEX(PL_Data!$B:$YH,34,MATCH($A74,PL_Data!$B$5:$YH$5,0))+INDEX(PL_Data!$B:$YH,36,MATCH($A74,PL_Data!$B$5:$YH$5,0))+INDEX(PL_Data!$B:$YH,38,MATCH($A74,PL_Data!$B$5:$YH$5,0)),0)</f>
        <v>0</v>
      </c>
      <c r="D74" s="24">
        <f t="shared" si="0"/>
        <v>0</v>
      </c>
      <c r="E74" s="24">
        <f t="array" aca="1" ref="E74" ca="1">IFERROR(INDEX(PL_Data!$B:$YH,59,MATCH($A74,PL_Data!$B$5:$YH$5,0))-B74-C74-D74,0)</f>
        <v>0</v>
      </c>
      <c r="F74" s="24">
        <f t="shared" ca="1" si="1"/>
        <v>0</v>
      </c>
      <c r="G74" s="24">
        <f t="shared" ca="1" si="2"/>
        <v>0</v>
      </c>
    </row>
    <row r="75" spans="1:7" x14ac:dyDescent="0.2">
      <c r="A75" s="25">
        <f t="shared" ca="1" si="3"/>
        <v>46040</v>
      </c>
      <c r="B75" s="24">
        <f t="array" aca="1" ref="B75" ca="1">IFERROR(INDEX(PL_Data!$B:$YH,16,MATCH($A75,PL_Data!$B$5:$YH$5,0)),0)</f>
        <v>0</v>
      </c>
      <c r="C75" s="24">
        <f t="array" aca="1" ref="C75" ca="1">IFERROR(INDEX(PL_Data!$B:$YH,34,MATCH($A75,PL_Data!$B$5:$YH$5,0))+INDEX(PL_Data!$B:$YH,36,MATCH($A75,PL_Data!$B$5:$YH$5,0))+INDEX(PL_Data!$B:$YH,38,MATCH($A75,PL_Data!$B$5:$YH$5,0)),0)</f>
        <v>0</v>
      </c>
      <c r="D75" s="24">
        <f t="shared" si="0"/>
        <v>0</v>
      </c>
      <c r="E75" s="24">
        <f t="array" aca="1" ref="E75" ca="1">IFERROR(INDEX(PL_Data!$B:$YH,59,MATCH($A75,PL_Data!$B$5:$YH$5,0))-B75-C75-D75,0)</f>
        <v>0</v>
      </c>
      <c r="F75" s="24">
        <f t="shared" ca="1" si="1"/>
        <v>0</v>
      </c>
      <c r="G75" s="24">
        <f t="shared" ca="1" si="2"/>
        <v>0</v>
      </c>
    </row>
    <row r="76" spans="1:7" x14ac:dyDescent="0.2">
      <c r="A76" s="25">
        <f t="shared" ca="1" si="3"/>
        <v>46041</v>
      </c>
      <c r="B76" s="24">
        <f t="array" aca="1" ref="B76" ca="1">IFERROR(INDEX(PL_Data!$B:$YH,16,MATCH($A76,PL_Data!$B$5:$YH$5,0)),0)</f>
        <v>0</v>
      </c>
      <c r="C76" s="24">
        <f t="array" aca="1" ref="C76" ca="1">IFERROR(INDEX(PL_Data!$B:$YH,34,MATCH($A76,PL_Data!$B$5:$YH$5,0))+INDEX(PL_Data!$B:$YH,36,MATCH($A76,PL_Data!$B$5:$YH$5,0))+INDEX(PL_Data!$B:$YH,38,MATCH($A76,PL_Data!$B$5:$YH$5,0)),0)</f>
        <v>0</v>
      </c>
      <c r="D76" s="24">
        <f t="shared" si="0"/>
        <v>0</v>
      </c>
      <c r="E76" s="24">
        <f t="array" aca="1" ref="E76" ca="1">IFERROR(INDEX(PL_Data!$B:$YH,59,MATCH($A76,PL_Data!$B$5:$YH$5,0))-B76-C76-D76,0)</f>
        <v>0</v>
      </c>
      <c r="F76" s="24">
        <f t="shared" ca="1" si="1"/>
        <v>0</v>
      </c>
      <c r="G76" s="24">
        <f t="shared" ca="1" si="2"/>
        <v>0</v>
      </c>
    </row>
    <row r="77" spans="1:7" x14ac:dyDescent="0.2">
      <c r="A77" s="25">
        <f t="shared" ca="1" si="3"/>
        <v>46042</v>
      </c>
      <c r="B77" s="24">
        <f t="array" aca="1" ref="B77" ca="1">IFERROR(INDEX(PL_Data!$B:$YH,16,MATCH($A77,PL_Data!$B$5:$YH$5,0)),0)</f>
        <v>74155.839999999997</v>
      </c>
      <c r="C77" s="24">
        <f t="array" aca="1" ref="C77" ca="1">IFERROR(INDEX(PL_Data!$B:$YH,34,MATCH($A77,PL_Data!$B$5:$YH$5,0))+INDEX(PL_Data!$B:$YH,36,MATCH($A77,PL_Data!$B$5:$YH$5,0))+INDEX(PL_Data!$B:$YH,38,MATCH($A77,PL_Data!$B$5:$YH$5,0)),0)</f>
        <v>1289.54</v>
      </c>
      <c r="D77" s="24">
        <f t="shared" si="0"/>
        <v>0</v>
      </c>
      <c r="E77" s="24">
        <f t="array" aca="1" ref="E77" ca="1">IFERROR(INDEX(PL_Data!$B:$YH,59,MATCH($A77,PL_Data!$B$5:$YH$5,0))-B77-C77-D77,0)</f>
        <v>-75445.37999999999</v>
      </c>
      <c r="F77" s="24">
        <f t="shared" ca="1" si="1"/>
        <v>0</v>
      </c>
      <c r="G77" s="24">
        <f t="shared" ca="1" si="2"/>
        <v>0</v>
      </c>
    </row>
    <row r="78" spans="1:7" x14ac:dyDescent="0.2">
      <c r="A78" s="25">
        <f t="shared" ca="1" si="3"/>
        <v>46043</v>
      </c>
      <c r="B78" s="24">
        <f t="array" aca="1" ref="B78" ca="1">IFERROR(INDEX(PL_Data!$B:$YH,16,MATCH($A78,PL_Data!$B$5:$YH$5,0)),0)</f>
        <v>0</v>
      </c>
      <c r="C78" s="24">
        <f t="array" aca="1" ref="C78" ca="1">IFERROR(INDEX(PL_Data!$B:$YH,34,MATCH($A78,PL_Data!$B$5:$YH$5,0))+INDEX(PL_Data!$B:$YH,36,MATCH($A78,PL_Data!$B$5:$YH$5,0))+INDEX(PL_Data!$B:$YH,38,MATCH($A78,PL_Data!$B$5:$YH$5,0)),0)</f>
        <v>0</v>
      </c>
      <c r="D78" s="24">
        <f t="shared" si="0"/>
        <v>0</v>
      </c>
      <c r="E78" s="24">
        <f t="array" aca="1" ref="E78" ca="1">IFERROR(INDEX(PL_Data!$B:$YH,59,MATCH($A78,PL_Data!$B$5:$YH$5,0))-B78-C78-D78,0)</f>
        <v>0</v>
      </c>
      <c r="F78" s="24">
        <f t="shared" ca="1" si="1"/>
        <v>0</v>
      </c>
      <c r="G78" s="24">
        <f t="shared" ca="1" si="2"/>
        <v>0</v>
      </c>
    </row>
    <row r="79" spans="1:7" x14ac:dyDescent="0.2">
      <c r="A79" s="25">
        <f t="shared" ca="1" si="3"/>
        <v>46044</v>
      </c>
      <c r="B79" s="24">
        <f t="array" aca="1" ref="B79" ca="1">IFERROR(INDEX(PL_Data!$B:$YH,16,MATCH($A79,PL_Data!$B$5:$YH$5,0)),0)</f>
        <v>0</v>
      </c>
      <c r="C79" s="24">
        <f t="array" aca="1" ref="C79" ca="1">IFERROR(INDEX(PL_Data!$B:$YH,34,MATCH($A79,PL_Data!$B$5:$YH$5,0))+INDEX(PL_Data!$B:$YH,36,MATCH($A79,PL_Data!$B$5:$YH$5,0))+INDEX(PL_Data!$B:$YH,38,MATCH($A79,PL_Data!$B$5:$YH$5,0)),0)</f>
        <v>0</v>
      </c>
      <c r="D79" s="24">
        <f t="shared" si="0"/>
        <v>0</v>
      </c>
      <c r="E79" s="24">
        <f t="array" aca="1" ref="E79" ca="1">IFERROR(INDEX(PL_Data!$B:$YH,59,MATCH($A79,PL_Data!$B$5:$YH$5,0))-B79-C79-D79,0)</f>
        <v>0</v>
      </c>
      <c r="F79" s="24">
        <f t="shared" ca="1" si="1"/>
        <v>0</v>
      </c>
      <c r="G79" s="24">
        <f t="shared" ca="1" si="2"/>
        <v>0</v>
      </c>
    </row>
    <row r="80" spans="1:7" x14ac:dyDescent="0.2">
      <c r="A80" s="25">
        <f t="shared" ca="1" si="3"/>
        <v>46045</v>
      </c>
      <c r="B80" s="24">
        <f t="array" aca="1" ref="B80" ca="1">IFERROR(INDEX(PL_Data!$B:$YH,16,MATCH($A80,PL_Data!$B$5:$YH$5,0)),0)</f>
        <v>0</v>
      </c>
      <c r="C80" s="24">
        <f t="array" aca="1" ref="C80" ca="1">IFERROR(INDEX(PL_Data!$B:$YH,34,MATCH($A80,PL_Data!$B$5:$YH$5,0))+INDEX(PL_Data!$B:$YH,36,MATCH($A80,PL_Data!$B$5:$YH$5,0))+INDEX(PL_Data!$B:$YH,38,MATCH($A80,PL_Data!$B$5:$YH$5,0)),0)</f>
        <v>0</v>
      </c>
      <c r="D80" s="24">
        <f t="shared" si="0"/>
        <v>0</v>
      </c>
      <c r="E80" s="24">
        <f t="array" aca="1" ref="E80" ca="1">IFERROR(INDEX(PL_Data!$B:$YH,59,MATCH($A80,PL_Data!$B$5:$YH$5,0))-B80-C80-D80,0)</f>
        <v>0</v>
      </c>
      <c r="F80" s="24">
        <f t="shared" ca="1" si="1"/>
        <v>0</v>
      </c>
      <c r="G80" s="24">
        <f t="shared" ca="1" si="2"/>
        <v>0</v>
      </c>
    </row>
    <row r="81" spans="1:7" x14ac:dyDescent="0.2">
      <c r="A81" s="25">
        <f t="shared" ca="1" si="3"/>
        <v>46046</v>
      </c>
      <c r="B81" s="24">
        <f t="array" aca="1" ref="B81" ca="1">IFERROR(INDEX(PL_Data!$B:$YH,16,MATCH($A81,PL_Data!$B$5:$YH$5,0)),0)</f>
        <v>0</v>
      </c>
      <c r="C81" s="24">
        <f t="array" aca="1" ref="C81" ca="1">IFERROR(INDEX(PL_Data!$B:$YH,34,MATCH($A81,PL_Data!$B$5:$YH$5,0))+INDEX(PL_Data!$B:$YH,36,MATCH($A81,PL_Data!$B$5:$YH$5,0))+INDEX(PL_Data!$B:$YH,38,MATCH($A81,PL_Data!$B$5:$YH$5,0)),0)</f>
        <v>0</v>
      </c>
      <c r="D81" s="24">
        <f t="shared" si="0"/>
        <v>0</v>
      </c>
      <c r="E81" s="24">
        <f t="array" aca="1" ref="E81" ca="1">IFERROR(INDEX(PL_Data!$B:$YH,59,MATCH($A81,PL_Data!$B$5:$YH$5,0))-B81-C81-D81,0)</f>
        <v>0</v>
      </c>
      <c r="F81" s="24">
        <f t="shared" ca="1" si="1"/>
        <v>0</v>
      </c>
      <c r="G81" s="24">
        <f t="shared" ca="1" si="2"/>
        <v>0</v>
      </c>
    </row>
    <row r="82" spans="1:7" x14ac:dyDescent="0.2">
      <c r="A82" s="25">
        <f t="shared" ca="1" si="3"/>
        <v>46047</v>
      </c>
      <c r="B82" s="24">
        <f t="array" aca="1" ref="B82" ca="1">IFERROR(INDEX(PL_Data!$B:$YH,16,MATCH($A82,PL_Data!$B$5:$YH$5,0)),0)</f>
        <v>0</v>
      </c>
      <c r="C82" s="24">
        <f t="array" aca="1" ref="C82" ca="1">IFERROR(INDEX(PL_Data!$B:$YH,34,MATCH($A82,PL_Data!$B$5:$YH$5,0))+INDEX(PL_Data!$B:$YH,36,MATCH($A82,PL_Data!$B$5:$YH$5,0))+INDEX(PL_Data!$B:$YH,38,MATCH($A82,PL_Data!$B$5:$YH$5,0)),0)</f>
        <v>0</v>
      </c>
      <c r="D82" s="24">
        <f t="shared" si="0"/>
        <v>0</v>
      </c>
      <c r="E82" s="24">
        <f t="array" aca="1" ref="E82" ca="1">IFERROR(INDEX(PL_Data!$B:$YH,59,MATCH($A82,PL_Data!$B$5:$YH$5,0))-B82-C82-D82,0)</f>
        <v>0</v>
      </c>
      <c r="F82" s="24">
        <f t="shared" ca="1" si="1"/>
        <v>0</v>
      </c>
      <c r="G82" s="24">
        <f t="shared" ca="1" si="2"/>
        <v>0</v>
      </c>
    </row>
    <row r="83" spans="1:7" x14ac:dyDescent="0.2">
      <c r="A83" s="25">
        <f t="shared" ca="1" si="3"/>
        <v>46048</v>
      </c>
      <c r="B83" s="24">
        <f t="array" aca="1" ref="B83" ca="1">IFERROR(INDEX(PL_Data!$B:$YH,16,MATCH($A83,PL_Data!$B$5:$YH$5,0)),0)</f>
        <v>0</v>
      </c>
      <c r="C83" s="24">
        <f t="array" aca="1" ref="C83" ca="1">IFERROR(INDEX(PL_Data!$B:$YH,34,MATCH($A83,PL_Data!$B$5:$YH$5,0))+INDEX(PL_Data!$B:$YH,36,MATCH($A83,PL_Data!$B$5:$YH$5,0))+INDEX(PL_Data!$B:$YH,38,MATCH($A83,PL_Data!$B$5:$YH$5,0)),0)</f>
        <v>0</v>
      </c>
      <c r="D83" s="24">
        <f t="shared" si="0"/>
        <v>0</v>
      </c>
      <c r="E83" s="24">
        <f t="array" aca="1" ref="E83" ca="1">IFERROR(INDEX(PL_Data!$B:$YH,59,MATCH($A83,PL_Data!$B$5:$YH$5,0))-B83-C83-D83,0)</f>
        <v>0</v>
      </c>
      <c r="F83" s="24">
        <f t="shared" ca="1" si="1"/>
        <v>0</v>
      </c>
      <c r="G83" s="24">
        <f t="shared" ca="1" si="2"/>
        <v>0</v>
      </c>
    </row>
    <row r="84" spans="1:7" x14ac:dyDescent="0.2">
      <c r="A84" s="25">
        <f t="shared" ca="1" si="3"/>
        <v>46049</v>
      </c>
      <c r="B84" s="24">
        <f t="array" aca="1" ref="B84" ca="1">IFERROR(INDEX(PL_Data!$B:$YH,16,MATCH($A84,PL_Data!$B$5:$YH$5,0)),0)</f>
        <v>0</v>
      </c>
      <c r="C84" s="24">
        <f t="array" aca="1" ref="C84" ca="1">IFERROR(INDEX(PL_Data!$B:$YH,34,MATCH($A84,PL_Data!$B$5:$YH$5,0))+INDEX(PL_Data!$B:$YH,36,MATCH($A84,PL_Data!$B$5:$YH$5,0))+INDEX(PL_Data!$B:$YH,38,MATCH($A84,PL_Data!$B$5:$YH$5,0)),0)</f>
        <v>0</v>
      </c>
      <c r="D84" s="24">
        <f t="shared" si="0"/>
        <v>0</v>
      </c>
      <c r="E84" s="24">
        <f t="array" aca="1" ref="E84" ca="1">IFERROR(INDEX(PL_Data!$B:$YH,59,MATCH($A84,PL_Data!$B$5:$YH$5,0))-B84-C84-D84,0)</f>
        <v>0</v>
      </c>
      <c r="F84" s="24">
        <f t="shared" ca="1" si="1"/>
        <v>0</v>
      </c>
      <c r="G84" s="24">
        <f t="shared" ca="1" si="2"/>
        <v>0</v>
      </c>
    </row>
    <row r="85" spans="1:7" x14ac:dyDescent="0.2">
      <c r="A85" s="25">
        <f t="shared" ca="1" si="3"/>
        <v>46050</v>
      </c>
      <c r="B85" s="24">
        <f t="array" aca="1" ref="B85" ca="1">IFERROR(INDEX(PL_Data!$B:$YH,16,MATCH($A85,PL_Data!$B$5:$YH$5,0)),0)</f>
        <v>8460</v>
      </c>
      <c r="C85" s="24">
        <f t="array" aca="1" ref="C85" ca="1">IFERROR(INDEX(PL_Data!$B:$YH,34,MATCH($A85,PL_Data!$B$5:$YH$5,0))+INDEX(PL_Data!$B:$YH,36,MATCH($A85,PL_Data!$B$5:$YH$5,0))+INDEX(PL_Data!$B:$YH,38,MATCH($A85,PL_Data!$B$5:$YH$5,0)),0)</f>
        <v>8500</v>
      </c>
      <c r="D85" s="24">
        <f t="shared" si="0"/>
        <v>0</v>
      </c>
      <c r="E85" s="24">
        <f t="array" aca="1" ref="E85" ca="1">IFERROR(INDEX(PL_Data!$B:$YH,59,MATCH($A85,PL_Data!$B$5:$YH$5,0))-B85-C85-D85,0)</f>
        <v>-16960</v>
      </c>
      <c r="F85" s="24">
        <f t="shared" ca="1" si="1"/>
        <v>0</v>
      </c>
      <c r="G85" s="24">
        <f t="shared" ca="1" si="2"/>
        <v>0</v>
      </c>
    </row>
    <row r="86" spans="1:7" x14ac:dyDescent="0.2">
      <c r="A86" s="25">
        <f t="shared" ca="1" si="3"/>
        <v>46051</v>
      </c>
      <c r="B86" s="24">
        <f t="array" aca="1" ref="B86" ca="1">IFERROR(INDEX(PL_Data!$B:$YH,16,MATCH($A86,PL_Data!$B$5:$YH$5,0)),0)</f>
        <v>0</v>
      </c>
      <c r="C86" s="24">
        <f t="array" aca="1" ref="C86" ca="1">IFERROR(INDEX(PL_Data!$B:$YH,34,MATCH($A86,PL_Data!$B$5:$YH$5,0))+INDEX(PL_Data!$B:$YH,36,MATCH($A86,PL_Data!$B$5:$YH$5,0))+INDEX(PL_Data!$B:$YH,38,MATCH($A86,PL_Data!$B$5:$YH$5,0)),0)</f>
        <v>4125</v>
      </c>
      <c r="D86" s="24">
        <f t="shared" si="0"/>
        <v>0</v>
      </c>
      <c r="E86" s="24">
        <f t="array" aca="1" ref="E86" ca="1">IFERROR(INDEX(PL_Data!$B:$YH,59,MATCH($A86,PL_Data!$B$5:$YH$5,0))-B86-C86-D86,0)</f>
        <v>-4125</v>
      </c>
      <c r="F86" s="24">
        <f t="shared" ca="1" si="1"/>
        <v>0</v>
      </c>
      <c r="G86" s="24">
        <f t="shared" ca="1" si="2"/>
        <v>0</v>
      </c>
    </row>
    <row r="87" spans="1:7" x14ac:dyDescent="0.2">
      <c r="A87" s="25">
        <f t="shared" ca="1" si="3"/>
        <v>46052</v>
      </c>
      <c r="B87" s="24">
        <f t="array" aca="1" ref="B87" ca="1">IFERROR(INDEX(PL_Data!$B:$YH,16,MATCH($A87,PL_Data!$B$5:$YH$5,0)),0)</f>
        <v>0</v>
      </c>
      <c r="C87" s="24">
        <f t="array" aca="1" ref="C87" ca="1">IFERROR(INDEX(PL_Data!$B:$YH,34,MATCH($A87,PL_Data!$B$5:$YH$5,0))+INDEX(PL_Data!$B:$YH,36,MATCH($A87,PL_Data!$B$5:$YH$5,0))+INDEX(PL_Data!$B:$YH,38,MATCH($A87,PL_Data!$B$5:$YH$5,0)),0)</f>
        <v>59136.44</v>
      </c>
      <c r="D87" s="24">
        <f t="shared" si="0"/>
        <v>0</v>
      </c>
      <c r="E87" s="24">
        <f t="array" aca="1" ref="E87" ca="1">IFERROR(INDEX(PL_Data!$B:$YH,59,MATCH($A87,PL_Data!$B$5:$YH$5,0))-B87-C87-D87,0)</f>
        <v>-59136.44</v>
      </c>
      <c r="F87" s="24">
        <f t="shared" ca="1" si="1"/>
        <v>0</v>
      </c>
      <c r="G87" s="24">
        <f t="shared" ca="1" si="2"/>
        <v>0</v>
      </c>
    </row>
    <row r="88" spans="1:7" x14ac:dyDescent="0.2">
      <c r="A88" s="25">
        <f t="shared" ca="1" si="3"/>
        <v>46053</v>
      </c>
      <c r="B88" s="24">
        <f t="array" aca="1" ref="B88" ca="1">IFERROR(INDEX(PL_Data!$B:$YH,16,MATCH($A88,PL_Data!$B$5:$YH$5,0)),0)</f>
        <v>0</v>
      </c>
      <c r="C88" s="24">
        <f t="array" aca="1" ref="C88" ca="1">IFERROR(INDEX(PL_Data!$B:$YH,34,MATCH($A88,PL_Data!$B$5:$YH$5,0))+INDEX(PL_Data!$B:$YH,36,MATCH($A88,PL_Data!$B$5:$YH$5,0))+INDEX(PL_Data!$B:$YH,38,MATCH($A88,PL_Data!$B$5:$YH$5,0)),0)</f>
        <v>29483.67</v>
      </c>
      <c r="D88" s="24">
        <f t="shared" si="0"/>
        <v>0</v>
      </c>
      <c r="E88" s="24">
        <f t="array" aca="1" ref="E88" ca="1">IFERROR(INDEX(PL_Data!$B:$YH,59,MATCH($A88,PL_Data!$B$5:$YH$5,0))-B88-C88-D88,0)</f>
        <v>-29483.67</v>
      </c>
      <c r="F88" s="24">
        <f t="shared" ca="1" si="1"/>
        <v>0</v>
      </c>
      <c r="G88" s="24">
        <f t="shared" ca="1" si="2"/>
        <v>0</v>
      </c>
    </row>
    <row r="89" spans="1:7" x14ac:dyDescent="0.2">
      <c r="A89" s="25">
        <f t="shared" ca="1" si="3"/>
        <v>46054</v>
      </c>
      <c r="B89" s="24">
        <f t="array" aca="1" ref="B89" ca="1">IFERROR(INDEX(PL_Data!$B:$YH,16,MATCH($A89,PL_Data!$B$5:$YH$5,0)),0)</f>
        <v>0</v>
      </c>
      <c r="C89" s="24">
        <f t="array" aca="1" ref="C89" ca="1">IFERROR(INDEX(PL_Data!$B:$YH,34,MATCH($A89,PL_Data!$B$5:$YH$5,0))+INDEX(PL_Data!$B:$YH,36,MATCH($A89,PL_Data!$B$5:$YH$5,0))+INDEX(PL_Data!$B:$YH,38,MATCH($A89,PL_Data!$B$5:$YH$5,0)),0)</f>
        <v>0</v>
      </c>
      <c r="D89" s="24">
        <f t="shared" si="0"/>
        <v>0</v>
      </c>
      <c r="E89" s="24">
        <f t="array" aca="1" ref="E89" ca="1">IFERROR(INDEX(PL_Data!$B:$YH,59,MATCH($A89,PL_Data!$B$5:$YH$5,0))-B89-C89-D89,0)</f>
        <v>0</v>
      </c>
      <c r="F89" s="24">
        <f t="shared" ca="1" si="1"/>
        <v>0</v>
      </c>
      <c r="G89" s="24">
        <f t="shared" ca="1" si="2"/>
        <v>0</v>
      </c>
    </row>
    <row r="90" spans="1:7" x14ac:dyDescent="0.2">
      <c r="A90" s="25">
        <f t="shared" ca="1" si="3"/>
        <v>46055</v>
      </c>
      <c r="B90" s="24">
        <f t="array" aca="1" ref="B90" ca="1">IFERROR(INDEX(PL_Data!$B:$YH,16,MATCH($A90,PL_Data!$B$5:$YH$5,0)),0)</f>
        <v>0</v>
      </c>
      <c r="C90" s="24">
        <f t="array" aca="1" ref="C90" ca="1">IFERROR(INDEX(PL_Data!$B:$YH,34,MATCH($A90,PL_Data!$B$5:$YH$5,0))+INDEX(PL_Data!$B:$YH,36,MATCH($A90,PL_Data!$B$5:$YH$5,0))+INDEX(PL_Data!$B:$YH,38,MATCH($A90,PL_Data!$B$5:$YH$5,0)),0)</f>
        <v>900</v>
      </c>
      <c r="D90" s="24">
        <f t="shared" si="0"/>
        <v>0</v>
      </c>
      <c r="E90" s="24">
        <f t="array" aca="1" ref="E90" ca="1">IFERROR(INDEX(PL_Data!$B:$YH,59,MATCH($A90,PL_Data!$B$5:$YH$5,0))-B90-C90-D90,0)</f>
        <v>-900</v>
      </c>
      <c r="F90" s="24">
        <f t="shared" ca="1" si="1"/>
        <v>0</v>
      </c>
      <c r="G90" s="24">
        <f t="shared" ca="1" si="2"/>
        <v>0</v>
      </c>
    </row>
    <row r="91" spans="1:7" x14ac:dyDescent="0.2">
      <c r="A91" s="25">
        <f t="shared" ca="1" si="3"/>
        <v>46056</v>
      </c>
      <c r="B91" s="24">
        <f t="array" aca="1" ref="B91" ca="1">IFERROR(INDEX(PL_Data!$B:$YH,16,MATCH($A91,PL_Data!$B$5:$YH$5,0)),0)</f>
        <v>0</v>
      </c>
      <c r="C91" s="24">
        <f t="array" aca="1" ref="C91" ca="1">IFERROR(INDEX(PL_Data!$B:$YH,34,MATCH($A91,PL_Data!$B$5:$YH$5,0))+INDEX(PL_Data!$B:$YH,36,MATCH($A91,PL_Data!$B$5:$YH$5,0))+INDEX(PL_Data!$B:$YH,38,MATCH($A91,PL_Data!$B$5:$YH$5,0)),0)</f>
        <v>0</v>
      </c>
      <c r="D91" s="24">
        <f t="shared" si="0"/>
        <v>0</v>
      </c>
      <c r="E91" s="24">
        <f t="array" aca="1" ref="E91" ca="1">IFERROR(INDEX(PL_Data!$B:$YH,59,MATCH($A91,PL_Data!$B$5:$YH$5,0))-B91-C91-D91,0)</f>
        <v>0</v>
      </c>
      <c r="F91" s="24">
        <f t="shared" ca="1" si="1"/>
        <v>0</v>
      </c>
      <c r="G91" s="24">
        <f t="shared" ca="1" si="2"/>
        <v>0</v>
      </c>
    </row>
    <row r="92" spans="1:7" x14ac:dyDescent="0.2">
      <c r="B92" s="24"/>
      <c r="C92" s="24"/>
      <c r="D92" s="24"/>
      <c r="E92" s="24"/>
      <c r="F92" s="24"/>
      <c r="G92" s="24"/>
    </row>
    <row r="93" spans="1:7" x14ac:dyDescent="0.2">
      <c r="B93" s="24"/>
      <c r="C93" s="24"/>
      <c r="D93" s="24"/>
      <c r="E93" s="24"/>
      <c r="F93" s="24"/>
      <c r="G93" s="24"/>
    </row>
    <row r="94" spans="1:7" x14ac:dyDescent="0.2">
      <c r="B94" s="24"/>
      <c r="C94" s="24"/>
      <c r="D94" s="24"/>
      <c r="E94" s="24"/>
      <c r="F94" s="24"/>
      <c r="G94" s="24"/>
    </row>
    <row r="95" spans="1:7" x14ac:dyDescent="0.2">
      <c r="B95" s="24"/>
      <c r="C95" s="24"/>
      <c r="D95" s="24"/>
      <c r="E95" s="24"/>
      <c r="F95" s="24"/>
      <c r="G95" s="24"/>
    </row>
    <row r="96" spans="1:7" x14ac:dyDescent="0.2">
      <c r="B96" s="24"/>
      <c r="C96" s="24"/>
      <c r="D96" s="24"/>
      <c r="E96" s="24"/>
      <c r="F96" s="24"/>
      <c r="G96" s="24"/>
    </row>
    <row r="97" spans="2:7" x14ac:dyDescent="0.2">
      <c r="B97" s="24"/>
      <c r="C97" s="24"/>
      <c r="D97" s="24"/>
      <c r="E97" s="24"/>
      <c r="F97" s="24"/>
      <c r="G97" s="24"/>
    </row>
    <row r="98" spans="2:7" x14ac:dyDescent="0.2">
      <c r="B98" s="24"/>
      <c r="C98" s="24"/>
      <c r="D98" s="24"/>
      <c r="E98" s="24"/>
      <c r="F98" s="24"/>
      <c r="G98" s="24"/>
    </row>
    <row r="99" spans="2:7" x14ac:dyDescent="0.2">
      <c r="B99" s="24"/>
      <c r="C99" s="24"/>
      <c r="D99" s="24"/>
      <c r="E99" s="24"/>
      <c r="F99" s="24"/>
      <c r="G99" s="24"/>
    </row>
    <row r="100" spans="2:7" x14ac:dyDescent="0.2">
      <c r="B100" s="24"/>
      <c r="C100" s="24"/>
      <c r="D100" s="24"/>
      <c r="E100" s="24"/>
      <c r="F100" s="24"/>
      <c r="G100" s="24"/>
    </row>
    <row r="101" spans="2:7" x14ac:dyDescent="0.2">
      <c r="B101" s="24"/>
      <c r="C101" s="24"/>
      <c r="D101" s="24"/>
      <c r="E101" s="24"/>
      <c r="F101" s="24"/>
      <c r="G101" s="24"/>
    </row>
    <row r="102" spans="2:7" x14ac:dyDescent="0.2">
      <c r="B102" s="24"/>
      <c r="C102" s="24"/>
      <c r="D102" s="24"/>
      <c r="E102" s="24"/>
      <c r="F102" s="24"/>
      <c r="G102" s="24"/>
    </row>
    <row r="103" spans="2:7" x14ac:dyDescent="0.2">
      <c r="B103" s="24"/>
      <c r="C103" s="24"/>
      <c r="D103" s="24"/>
      <c r="E103" s="24"/>
      <c r="F103" s="24"/>
      <c r="G103" s="24"/>
    </row>
    <row r="104" spans="2:7" x14ac:dyDescent="0.2">
      <c r="B104" s="24"/>
      <c r="C104" s="24"/>
      <c r="D104" s="24"/>
      <c r="E104" s="24"/>
      <c r="F104" s="24"/>
      <c r="G104" s="24"/>
    </row>
    <row r="105" spans="2:7" x14ac:dyDescent="0.2">
      <c r="B105" s="24"/>
      <c r="C105" s="24"/>
      <c r="D105" s="24"/>
      <c r="E105" s="24"/>
      <c r="F105" s="24"/>
      <c r="G105" s="24"/>
    </row>
    <row r="106" spans="2:7" x14ac:dyDescent="0.2">
      <c r="B106" s="24"/>
      <c r="C106" s="24"/>
      <c r="D106" s="24"/>
      <c r="E106" s="24"/>
      <c r="F106" s="24"/>
      <c r="G106" s="24"/>
    </row>
    <row r="107" spans="2:7" x14ac:dyDescent="0.2">
      <c r="B107" s="24"/>
      <c r="C107" s="24"/>
      <c r="D107" s="24"/>
      <c r="E107" s="24"/>
      <c r="F107" s="24"/>
      <c r="G107" s="24"/>
    </row>
    <row r="108" spans="2:7" x14ac:dyDescent="0.2">
      <c r="B108" s="24"/>
      <c r="C108" s="24"/>
      <c r="D108" s="24"/>
      <c r="E108" s="24"/>
      <c r="F108" s="24"/>
      <c r="G108" s="24"/>
    </row>
    <row r="109" spans="2:7" x14ac:dyDescent="0.2">
      <c r="B109" s="24"/>
      <c r="C109" s="24"/>
      <c r="D109" s="24"/>
      <c r="E109" s="24"/>
      <c r="F109" s="24"/>
      <c r="G109" s="24"/>
    </row>
    <row r="110" spans="2:7" x14ac:dyDescent="0.2">
      <c r="B110" s="24"/>
      <c r="C110" s="24"/>
      <c r="D110" s="24"/>
      <c r="E110" s="24"/>
      <c r="F110" s="24"/>
      <c r="G110" s="24"/>
    </row>
    <row r="111" spans="2:7" x14ac:dyDescent="0.2">
      <c r="B111" s="24"/>
      <c r="C111" s="24"/>
      <c r="D111" s="24"/>
      <c r="E111" s="24"/>
      <c r="F111" s="24"/>
      <c r="G111" s="24"/>
    </row>
    <row r="112" spans="2:7" x14ac:dyDescent="0.2">
      <c r="B112" s="24"/>
      <c r="C112" s="24"/>
      <c r="D112" s="24"/>
      <c r="E112" s="24"/>
      <c r="F112" s="24"/>
      <c r="G112" s="24"/>
    </row>
    <row r="113" spans="2:7" x14ac:dyDescent="0.2">
      <c r="B113" s="24"/>
      <c r="C113" s="24"/>
      <c r="D113" s="24"/>
      <c r="E113" s="24"/>
      <c r="F113" s="24"/>
      <c r="G113" s="24"/>
    </row>
    <row r="114" spans="2:7" x14ac:dyDescent="0.2">
      <c r="B114" s="24"/>
      <c r="C114" s="24"/>
      <c r="D114" s="24"/>
      <c r="E114" s="24"/>
      <c r="F114" s="24"/>
      <c r="G114" s="24"/>
    </row>
    <row r="115" spans="2:7" x14ac:dyDescent="0.2">
      <c r="B115" s="24"/>
      <c r="C115" s="24"/>
      <c r="D115" s="24"/>
      <c r="E115" s="24"/>
      <c r="F115" s="24"/>
      <c r="G115" s="24"/>
    </row>
    <row r="116" spans="2:7" x14ac:dyDescent="0.2">
      <c r="B116" s="24"/>
      <c r="C116" s="24"/>
      <c r="D116" s="24"/>
      <c r="E116" s="24"/>
      <c r="F116" s="24"/>
      <c r="G116" s="24"/>
    </row>
    <row r="117" spans="2:7" x14ac:dyDescent="0.2">
      <c r="B117" s="24"/>
      <c r="C117" s="24"/>
      <c r="D117" s="24"/>
      <c r="E117" s="24"/>
      <c r="F117" s="24"/>
      <c r="G117" s="24"/>
    </row>
    <row r="118" spans="2:7" x14ac:dyDescent="0.2">
      <c r="B118" s="24"/>
      <c r="C118" s="24"/>
      <c r="D118" s="24"/>
      <c r="E118" s="24"/>
      <c r="F118" s="24"/>
      <c r="G118" s="24"/>
    </row>
    <row r="119" spans="2:7" x14ac:dyDescent="0.2">
      <c r="B119" s="24"/>
      <c r="C119" s="24"/>
      <c r="D119" s="24"/>
      <c r="E119" s="24"/>
      <c r="F119" s="24"/>
      <c r="G119" s="24"/>
    </row>
    <row r="120" spans="2:7" x14ac:dyDescent="0.2">
      <c r="B120" s="24"/>
      <c r="C120" s="24"/>
      <c r="D120" s="24"/>
      <c r="E120" s="24"/>
      <c r="F120" s="24"/>
      <c r="G120" s="24"/>
    </row>
    <row r="121" spans="2:7" x14ac:dyDescent="0.2">
      <c r="B121" s="24"/>
      <c r="C121" s="24"/>
      <c r="D121" s="24"/>
      <c r="E121" s="24"/>
      <c r="F121" s="24"/>
      <c r="G121" s="24"/>
    </row>
    <row r="122" spans="2:7" x14ac:dyDescent="0.2">
      <c r="B122" s="24"/>
      <c r="C122" s="24"/>
      <c r="D122" s="24"/>
      <c r="E122" s="24"/>
      <c r="F122" s="24"/>
      <c r="G122" s="24"/>
    </row>
    <row r="123" spans="2:7" x14ac:dyDescent="0.2">
      <c r="B123" s="24"/>
      <c r="C123" s="24"/>
      <c r="D123" s="24"/>
      <c r="E123" s="24"/>
      <c r="F123" s="24"/>
      <c r="G123" s="24"/>
    </row>
    <row r="124" spans="2:7" x14ac:dyDescent="0.2">
      <c r="B124" s="24"/>
      <c r="C124" s="24"/>
      <c r="D124" s="24"/>
      <c r="E124" s="24"/>
      <c r="F124" s="24"/>
      <c r="G124" s="24"/>
    </row>
    <row r="125" spans="2:7" x14ac:dyDescent="0.2">
      <c r="B125" s="24"/>
      <c r="C125" s="24"/>
      <c r="D125" s="24"/>
      <c r="E125" s="24"/>
      <c r="F125" s="24"/>
      <c r="G125" s="24"/>
    </row>
    <row r="126" spans="2:7" x14ac:dyDescent="0.2">
      <c r="B126" s="24"/>
      <c r="C126" s="24"/>
      <c r="D126" s="24"/>
      <c r="E126" s="24"/>
      <c r="F126" s="24"/>
      <c r="G126" s="24"/>
    </row>
    <row r="127" spans="2:7" x14ac:dyDescent="0.2">
      <c r="B127" s="24"/>
      <c r="C127" s="24"/>
      <c r="D127" s="24"/>
      <c r="E127" s="24"/>
      <c r="F127" s="24"/>
      <c r="G127" s="24"/>
    </row>
    <row r="128" spans="2:7" x14ac:dyDescent="0.2">
      <c r="B128" s="24"/>
      <c r="C128" s="24"/>
      <c r="D128" s="24"/>
      <c r="E128" s="24"/>
      <c r="F128" s="24"/>
      <c r="G128" s="24"/>
    </row>
    <row r="129" spans="2:7" x14ac:dyDescent="0.2">
      <c r="B129" s="24"/>
      <c r="C129" s="24"/>
      <c r="D129" s="24"/>
      <c r="E129" s="24"/>
      <c r="F129" s="24"/>
      <c r="G129" s="24"/>
    </row>
    <row r="130" spans="2:7" x14ac:dyDescent="0.2">
      <c r="B130" s="24"/>
      <c r="C130" s="24"/>
      <c r="D130" s="24"/>
      <c r="E130" s="24"/>
      <c r="F130" s="24"/>
      <c r="G130" s="24"/>
    </row>
    <row r="131" spans="2:7" x14ac:dyDescent="0.2">
      <c r="B131" s="24"/>
      <c r="C131" s="24"/>
      <c r="D131" s="24"/>
      <c r="E131" s="24"/>
      <c r="F131" s="24"/>
      <c r="G131" s="24"/>
    </row>
    <row r="132" spans="2:7" x14ac:dyDescent="0.2">
      <c r="B132" s="24"/>
      <c r="C132" s="24"/>
      <c r="D132" s="24"/>
      <c r="E132" s="24"/>
      <c r="F132" s="24"/>
      <c r="G132" s="24"/>
    </row>
    <row r="133" spans="2:7" x14ac:dyDescent="0.2">
      <c r="B133" s="24"/>
      <c r="C133" s="24"/>
      <c r="D133" s="24"/>
      <c r="E133" s="24"/>
      <c r="F133" s="24"/>
      <c r="G133" s="24"/>
    </row>
    <row r="134" spans="2:7" x14ac:dyDescent="0.2">
      <c r="B134" s="24"/>
      <c r="C134" s="24"/>
      <c r="D134" s="24"/>
      <c r="E134" s="24"/>
      <c r="F134" s="24"/>
      <c r="G134" s="24"/>
    </row>
    <row r="135" spans="2:7" x14ac:dyDescent="0.2">
      <c r="B135" s="24"/>
      <c r="C135" s="24"/>
      <c r="D135" s="24"/>
      <c r="E135" s="24"/>
      <c r="F135" s="24"/>
      <c r="G135" s="24"/>
    </row>
    <row r="136" spans="2:7" x14ac:dyDescent="0.2">
      <c r="B136" s="24"/>
      <c r="C136" s="24"/>
      <c r="D136" s="24"/>
      <c r="E136" s="24"/>
      <c r="F136" s="24"/>
      <c r="G136" s="24"/>
    </row>
    <row r="137" spans="2:7" x14ac:dyDescent="0.2">
      <c r="B137" s="24"/>
      <c r="C137" s="24"/>
      <c r="D137" s="24"/>
      <c r="E137" s="24"/>
      <c r="F137" s="24"/>
      <c r="G137" s="24"/>
    </row>
    <row r="138" spans="2:7" x14ac:dyDescent="0.2">
      <c r="B138" s="24"/>
      <c r="C138" s="24"/>
      <c r="D138" s="24"/>
      <c r="E138" s="24"/>
      <c r="F138" s="24"/>
      <c r="G138" s="24"/>
    </row>
    <row r="139" spans="2:7" x14ac:dyDescent="0.2">
      <c r="B139" s="24"/>
      <c r="C139" s="24"/>
      <c r="D139" s="24"/>
      <c r="E139" s="24"/>
      <c r="F139" s="24"/>
      <c r="G139" s="24"/>
    </row>
    <row r="140" spans="2:7" x14ac:dyDescent="0.2">
      <c r="B140" s="24"/>
      <c r="C140" s="24"/>
      <c r="D140" s="24"/>
      <c r="E140" s="24"/>
      <c r="F140" s="24"/>
      <c r="G140" s="24"/>
    </row>
    <row r="141" spans="2:7" x14ac:dyDescent="0.2">
      <c r="B141" s="24"/>
      <c r="C141" s="24"/>
      <c r="D141" s="24"/>
      <c r="E141" s="24"/>
      <c r="F141" s="24"/>
      <c r="G141" s="24"/>
    </row>
    <row r="142" spans="2:7" x14ac:dyDescent="0.2">
      <c r="B142" s="24"/>
      <c r="C142" s="24"/>
      <c r="D142" s="24"/>
      <c r="E142" s="24"/>
      <c r="F142" s="24"/>
      <c r="G142" s="24"/>
    </row>
    <row r="143" spans="2:7" x14ac:dyDescent="0.2">
      <c r="B143" s="24"/>
      <c r="C143" s="24"/>
      <c r="D143" s="24"/>
      <c r="E143" s="24"/>
      <c r="F143" s="24"/>
      <c r="G143" s="24"/>
    </row>
    <row r="144" spans="2:7" x14ac:dyDescent="0.2">
      <c r="B144" s="24"/>
      <c r="C144" s="24"/>
      <c r="D144" s="24"/>
      <c r="E144" s="24"/>
      <c r="F144" s="24"/>
      <c r="G144" s="24"/>
    </row>
    <row r="145" spans="2:7" x14ac:dyDescent="0.2">
      <c r="B145" s="24"/>
      <c r="C145" s="24"/>
      <c r="D145" s="24"/>
      <c r="E145" s="24"/>
      <c r="F145" s="24"/>
      <c r="G145" s="24"/>
    </row>
    <row r="146" spans="2:7" x14ac:dyDescent="0.2">
      <c r="B146" s="24"/>
      <c r="C146" s="24"/>
      <c r="D146" s="24"/>
      <c r="E146" s="24"/>
      <c r="F146" s="24"/>
      <c r="G146" s="24"/>
    </row>
    <row r="147" spans="2:7" x14ac:dyDescent="0.2">
      <c r="B147" s="24"/>
      <c r="C147" s="24"/>
      <c r="D147" s="24"/>
      <c r="E147" s="24"/>
      <c r="F147" s="24"/>
      <c r="G147" s="24"/>
    </row>
    <row r="148" spans="2:7" x14ac:dyDescent="0.2">
      <c r="B148" s="24"/>
      <c r="C148" s="24"/>
      <c r="D148" s="24"/>
      <c r="E148" s="24"/>
      <c r="F148" s="24"/>
      <c r="G148" s="24"/>
    </row>
    <row r="149" spans="2:7" x14ac:dyDescent="0.2">
      <c r="B149" s="24"/>
      <c r="C149" s="24"/>
      <c r="D149" s="24"/>
      <c r="E149" s="24"/>
      <c r="F149" s="24"/>
      <c r="G149" s="24"/>
    </row>
    <row r="150" spans="2:7" x14ac:dyDescent="0.2">
      <c r="B150" s="24"/>
      <c r="C150" s="24"/>
      <c r="D150" s="24"/>
      <c r="E150" s="24"/>
      <c r="F150" s="24"/>
      <c r="G150" s="24"/>
    </row>
    <row r="151" spans="2:7" x14ac:dyDescent="0.2">
      <c r="B151" s="24"/>
      <c r="C151" s="24"/>
      <c r="D151" s="24"/>
      <c r="E151" s="24"/>
      <c r="F151" s="24"/>
      <c r="G151" s="24"/>
    </row>
    <row r="152" spans="2:7" x14ac:dyDescent="0.2">
      <c r="B152" s="24"/>
      <c r="C152" s="24"/>
      <c r="D152" s="24"/>
      <c r="E152" s="24"/>
      <c r="F152" s="24"/>
      <c r="G152" s="24"/>
    </row>
    <row r="153" spans="2:7" x14ac:dyDescent="0.2">
      <c r="B153" s="24"/>
      <c r="C153" s="24"/>
      <c r="D153" s="24"/>
      <c r="E153" s="24"/>
      <c r="F153" s="24"/>
      <c r="G153" s="24"/>
    </row>
    <row r="154" spans="2:7" x14ac:dyDescent="0.2">
      <c r="B154" s="24"/>
      <c r="C154" s="24"/>
      <c r="D154" s="24"/>
      <c r="E154" s="24"/>
      <c r="F154" s="24"/>
      <c r="G154" s="24"/>
    </row>
    <row r="155" spans="2:7" x14ac:dyDescent="0.2">
      <c r="B155" s="24"/>
      <c r="C155" s="24"/>
      <c r="D155" s="24"/>
      <c r="E155" s="24"/>
      <c r="F155" s="24"/>
      <c r="G155" s="24"/>
    </row>
    <row r="156" spans="2:7" x14ac:dyDescent="0.2">
      <c r="B156" s="24"/>
      <c r="C156" s="24"/>
      <c r="D156" s="24"/>
      <c r="E156" s="24"/>
      <c r="F156" s="24"/>
      <c r="G156" s="24"/>
    </row>
    <row r="157" spans="2:7" x14ac:dyDescent="0.2">
      <c r="B157" s="24"/>
      <c r="C157" s="24"/>
      <c r="D157" s="24"/>
      <c r="E157" s="24"/>
      <c r="F157" s="24"/>
      <c r="G157" s="24"/>
    </row>
    <row r="158" spans="2:7" x14ac:dyDescent="0.2">
      <c r="B158" s="24"/>
      <c r="C158" s="24"/>
      <c r="D158" s="24"/>
      <c r="E158" s="24"/>
      <c r="F158" s="24"/>
      <c r="G158" s="24"/>
    </row>
    <row r="159" spans="2:7" x14ac:dyDescent="0.2">
      <c r="B159" s="24"/>
      <c r="C159" s="24"/>
      <c r="D159" s="24"/>
      <c r="E159" s="24"/>
      <c r="F159" s="24"/>
      <c r="G159" s="24"/>
    </row>
    <row r="160" spans="2:7" x14ac:dyDescent="0.2">
      <c r="B160" s="24"/>
      <c r="C160" s="24"/>
      <c r="D160" s="24"/>
      <c r="E160" s="24"/>
      <c r="F160" s="24"/>
      <c r="G160" s="24"/>
    </row>
    <row r="161" spans="2:7" x14ac:dyDescent="0.2">
      <c r="B161" s="24"/>
      <c r="C161" s="24"/>
      <c r="D161" s="24"/>
      <c r="E161" s="24"/>
      <c r="F161" s="24"/>
      <c r="G161" s="24"/>
    </row>
    <row r="162" spans="2:7" x14ac:dyDescent="0.2">
      <c r="B162" s="24"/>
      <c r="C162" s="24"/>
      <c r="D162" s="24"/>
      <c r="E162" s="24"/>
      <c r="F162" s="24"/>
      <c r="G162" s="24"/>
    </row>
    <row r="163" spans="2:7" x14ac:dyDescent="0.2">
      <c r="B163" s="24"/>
      <c r="C163" s="24"/>
      <c r="D163" s="24"/>
      <c r="E163" s="24"/>
      <c r="F163" s="24"/>
      <c r="G163" s="24"/>
    </row>
    <row r="164" spans="2:7" x14ac:dyDescent="0.2">
      <c r="B164" s="24"/>
      <c r="C164" s="24"/>
      <c r="D164" s="24"/>
      <c r="E164" s="24"/>
      <c r="F164" s="24"/>
      <c r="G164" s="24"/>
    </row>
    <row r="165" spans="2:7" x14ac:dyDescent="0.2">
      <c r="B165" s="24"/>
      <c r="C165" s="24"/>
      <c r="D165" s="24"/>
      <c r="E165" s="24"/>
      <c r="F165" s="24"/>
      <c r="G165" s="24"/>
    </row>
    <row r="166" spans="2:7" x14ac:dyDescent="0.2">
      <c r="B166" s="24"/>
      <c r="C166" s="24"/>
      <c r="D166" s="24"/>
      <c r="E166" s="24"/>
      <c r="F166" s="24"/>
      <c r="G166" s="24"/>
    </row>
    <row r="167" spans="2:7" x14ac:dyDescent="0.2">
      <c r="B167" s="24"/>
      <c r="C167" s="24"/>
      <c r="D167" s="24"/>
      <c r="E167" s="24"/>
      <c r="F167" s="24"/>
      <c r="G167" s="24"/>
    </row>
    <row r="168" spans="2:7" x14ac:dyDescent="0.2">
      <c r="B168" s="24"/>
      <c r="C168" s="24"/>
      <c r="D168" s="24"/>
      <c r="E168" s="24"/>
      <c r="F168" s="24"/>
      <c r="G168" s="24"/>
    </row>
    <row r="169" spans="2:7" x14ac:dyDescent="0.2">
      <c r="B169" s="24"/>
      <c r="C169" s="24"/>
      <c r="D169" s="24"/>
      <c r="E169" s="24"/>
      <c r="F169" s="24"/>
      <c r="G169" s="24"/>
    </row>
    <row r="170" spans="2:7" x14ac:dyDescent="0.2">
      <c r="B170" s="24"/>
      <c r="C170" s="24"/>
      <c r="D170" s="24"/>
      <c r="E170" s="24"/>
      <c r="F170" s="24"/>
      <c r="G170" s="24"/>
    </row>
    <row r="171" spans="2:7" x14ac:dyDescent="0.2">
      <c r="B171" s="24"/>
      <c r="C171" s="24"/>
      <c r="D171" s="24"/>
      <c r="E171" s="24"/>
      <c r="F171" s="24"/>
      <c r="G171" s="24"/>
    </row>
    <row r="172" spans="2:7" x14ac:dyDescent="0.2">
      <c r="B172" s="24"/>
      <c r="C172" s="24"/>
      <c r="D172" s="24"/>
      <c r="E172" s="24"/>
      <c r="F172" s="24"/>
      <c r="G172" s="24"/>
    </row>
    <row r="173" spans="2:7" x14ac:dyDescent="0.2">
      <c r="B173" s="24"/>
      <c r="C173" s="24"/>
      <c r="D173" s="24"/>
      <c r="E173" s="24"/>
      <c r="F173" s="24"/>
      <c r="G173" s="24"/>
    </row>
    <row r="174" spans="2:7" x14ac:dyDescent="0.2">
      <c r="B174" s="24"/>
      <c r="C174" s="24"/>
      <c r="D174" s="24"/>
      <c r="E174" s="24"/>
      <c r="F174" s="24"/>
      <c r="G174" s="24"/>
    </row>
    <row r="175" spans="2:7" x14ac:dyDescent="0.2">
      <c r="B175" s="24"/>
      <c r="C175" s="24"/>
      <c r="D175" s="24"/>
      <c r="E175" s="24"/>
      <c r="F175" s="24"/>
      <c r="G175" s="24"/>
    </row>
    <row r="176" spans="2:7" x14ac:dyDescent="0.2">
      <c r="B176" s="24"/>
      <c r="C176" s="24"/>
      <c r="D176" s="24"/>
      <c r="E176" s="24"/>
      <c r="F176" s="24"/>
      <c r="G176" s="24"/>
    </row>
    <row r="177" spans="2:7" x14ac:dyDescent="0.2">
      <c r="B177" s="24"/>
      <c r="C177" s="24"/>
      <c r="D177" s="24"/>
      <c r="E177" s="24"/>
      <c r="F177" s="24"/>
      <c r="G177" s="24"/>
    </row>
    <row r="178" spans="2:7" x14ac:dyDescent="0.2">
      <c r="B178" s="24"/>
      <c r="C178" s="24"/>
      <c r="D178" s="24"/>
      <c r="E178" s="24"/>
      <c r="F178" s="24"/>
      <c r="G178" s="24"/>
    </row>
    <row r="179" spans="2:7" x14ac:dyDescent="0.2">
      <c r="B179" s="24"/>
      <c r="C179" s="24"/>
      <c r="D179" s="24"/>
      <c r="E179" s="24"/>
      <c r="F179" s="24"/>
      <c r="G179" s="24"/>
    </row>
    <row r="180" spans="2:7" x14ac:dyDescent="0.2">
      <c r="B180" s="24"/>
      <c r="C180" s="24"/>
      <c r="D180" s="24"/>
      <c r="E180" s="24"/>
      <c r="F180" s="24"/>
      <c r="G180" s="24"/>
    </row>
    <row r="181" spans="2:7" x14ac:dyDescent="0.2">
      <c r="B181" s="24"/>
      <c r="C181" s="24"/>
      <c r="D181" s="24"/>
      <c r="E181" s="24"/>
      <c r="F181" s="24"/>
      <c r="G181" s="24"/>
    </row>
    <row r="182" spans="2:7" x14ac:dyDescent="0.2">
      <c r="B182" s="24"/>
      <c r="C182" s="24"/>
      <c r="D182" s="24"/>
      <c r="E182" s="24"/>
      <c r="F182" s="24"/>
      <c r="G182" s="24"/>
    </row>
    <row r="183" spans="2:7" x14ac:dyDescent="0.2">
      <c r="B183" s="24"/>
      <c r="C183" s="24"/>
      <c r="D183" s="24"/>
      <c r="E183" s="24"/>
      <c r="F183" s="24"/>
      <c r="G183" s="24"/>
    </row>
    <row r="184" spans="2:7" x14ac:dyDescent="0.2">
      <c r="B184" s="24"/>
      <c r="C184" s="24"/>
      <c r="D184" s="24"/>
      <c r="E184" s="24"/>
      <c r="F184" s="24"/>
      <c r="G184" s="24"/>
    </row>
    <row r="185" spans="2:7" x14ac:dyDescent="0.2">
      <c r="B185" s="24"/>
      <c r="C185" s="24"/>
      <c r="D185" s="24"/>
      <c r="E185" s="24"/>
      <c r="F185" s="24"/>
      <c r="G185" s="24"/>
    </row>
    <row r="186" spans="2:7" x14ac:dyDescent="0.2">
      <c r="B186" s="24"/>
      <c r="C186" s="24"/>
      <c r="D186" s="24"/>
      <c r="E186" s="24"/>
      <c r="F186" s="24"/>
      <c r="G186" s="24"/>
    </row>
    <row r="187" spans="2:7" x14ac:dyDescent="0.2">
      <c r="B187" s="24"/>
      <c r="C187" s="24"/>
      <c r="D187" s="24"/>
      <c r="E187" s="24"/>
      <c r="F187" s="24"/>
      <c r="G187" s="24"/>
    </row>
    <row r="188" spans="2:7" x14ac:dyDescent="0.2">
      <c r="B188" s="24"/>
      <c r="C188" s="24"/>
      <c r="D188" s="24"/>
      <c r="E188" s="24"/>
      <c r="F188" s="24"/>
      <c r="G188" s="24"/>
    </row>
    <row r="189" spans="2:7" x14ac:dyDescent="0.2">
      <c r="B189" s="24"/>
      <c r="C189" s="24"/>
      <c r="D189" s="24"/>
      <c r="E189" s="24"/>
      <c r="F189" s="24"/>
      <c r="G189" s="24"/>
    </row>
    <row r="190" spans="2:7" x14ac:dyDescent="0.2">
      <c r="B190" s="24"/>
      <c r="C190" s="24"/>
      <c r="D190" s="24"/>
      <c r="E190" s="24"/>
      <c r="F190" s="24"/>
      <c r="G190" s="24"/>
    </row>
    <row r="191" spans="2:7" x14ac:dyDescent="0.2">
      <c r="B191" s="24"/>
      <c r="C191" s="24"/>
      <c r="D191" s="24"/>
      <c r="E191" s="24"/>
      <c r="F191" s="24"/>
      <c r="G191" s="24"/>
    </row>
    <row r="192" spans="2:7" x14ac:dyDescent="0.2">
      <c r="B192" s="24"/>
      <c r="C192" s="24"/>
      <c r="D192" s="24"/>
      <c r="E192" s="24"/>
      <c r="F192" s="24"/>
      <c r="G192" s="24"/>
    </row>
    <row r="193" spans="2:7" x14ac:dyDescent="0.2">
      <c r="B193" s="24"/>
      <c r="C193" s="24"/>
      <c r="D193" s="24"/>
      <c r="E193" s="24"/>
      <c r="F193" s="24"/>
      <c r="G193" s="24"/>
    </row>
    <row r="194" spans="2:7" x14ac:dyDescent="0.2">
      <c r="B194" s="24"/>
      <c r="C194" s="24"/>
      <c r="D194" s="24"/>
      <c r="E194" s="24"/>
      <c r="F194" s="24"/>
      <c r="G194" s="24"/>
    </row>
    <row r="195" spans="2:7" x14ac:dyDescent="0.2">
      <c r="B195" s="24"/>
      <c r="C195" s="24"/>
      <c r="D195" s="24"/>
      <c r="E195" s="24"/>
      <c r="F195" s="24"/>
      <c r="G195" s="24"/>
    </row>
    <row r="196" spans="2:7" x14ac:dyDescent="0.2">
      <c r="B196" s="24"/>
      <c r="C196" s="24"/>
      <c r="D196" s="24"/>
      <c r="E196" s="24"/>
      <c r="F196" s="24"/>
      <c r="G196" s="24"/>
    </row>
    <row r="197" spans="2:7" x14ac:dyDescent="0.2">
      <c r="B197" s="24"/>
      <c r="C197" s="24"/>
      <c r="D197" s="24"/>
      <c r="E197" s="24"/>
      <c r="F197" s="24"/>
      <c r="G197" s="24"/>
    </row>
    <row r="198" spans="2:7" x14ac:dyDescent="0.2">
      <c r="B198" s="24"/>
      <c r="C198" s="24"/>
      <c r="D198" s="24"/>
      <c r="E198" s="24"/>
      <c r="F198" s="24"/>
      <c r="G198" s="24"/>
    </row>
    <row r="199" spans="2:7" x14ac:dyDescent="0.2">
      <c r="B199" s="24"/>
      <c r="C199" s="24"/>
      <c r="D199" s="24"/>
      <c r="E199" s="24"/>
      <c r="F199" s="24"/>
      <c r="G199" s="24"/>
    </row>
    <row r="200" spans="2:7" x14ac:dyDescent="0.2">
      <c r="B200" s="24"/>
      <c r="C200" s="24"/>
      <c r="D200" s="24"/>
      <c r="E200" s="24"/>
      <c r="F200" s="24"/>
      <c r="G200" s="24"/>
    </row>
    <row r="201" spans="2:7" x14ac:dyDescent="0.2">
      <c r="B201" s="24"/>
      <c r="C201" s="24"/>
      <c r="D201" s="24"/>
      <c r="E201" s="24"/>
      <c r="F201" s="24"/>
      <c r="G201" s="24"/>
    </row>
    <row r="202" spans="2:7" x14ac:dyDescent="0.2">
      <c r="B202" s="24"/>
      <c r="C202" s="24"/>
      <c r="D202" s="24"/>
      <c r="E202" s="24"/>
      <c r="F202" s="24"/>
      <c r="G202" s="24"/>
    </row>
    <row r="203" spans="2:7" x14ac:dyDescent="0.2">
      <c r="B203" s="24"/>
      <c r="C203" s="24"/>
      <c r="D203" s="24"/>
      <c r="E203" s="24"/>
      <c r="F203" s="24"/>
      <c r="G203" s="24"/>
    </row>
    <row r="204" spans="2:7" x14ac:dyDescent="0.2">
      <c r="B204" s="24"/>
      <c r="C204" s="24"/>
      <c r="D204" s="24"/>
      <c r="E204" s="24"/>
      <c r="F204" s="24"/>
      <c r="G204" s="24"/>
    </row>
    <row r="205" spans="2:7" x14ac:dyDescent="0.2">
      <c r="B205" s="24"/>
      <c r="C205" s="24"/>
      <c r="D205" s="24"/>
      <c r="E205" s="24"/>
      <c r="F205" s="24"/>
      <c r="G205" s="24"/>
    </row>
    <row r="206" spans="2:7" x14ac:dyDescent="0.2">
      <c r="B206" s="24"/>
      <c r="C206" s="24"/>
      <c r="D206" s="24"/>
      <c r="E206" s="24"/>
      <c r="F206" s="24"/>
      <c r="G206" s="24"/>
    </row>
    <row r="207" spans="2:7" x14ac:dyDescent="0.2">
      <c r="B207" s="24"/>
      <c r="C207" s="24"/>
      <c r="D207" s="24"/>
      <c r="E207" s="24"/>
      <c r="F207" s="24"/>
      <c r="G207" s="24"/>
    </row>
    <row r="208" spans="2:7" x14ac:dyDescent="0.2">
      <c r="B208" s="24"/>
      <c r="C208" s="24"/>
      <c r="D208" s="24"/>
      <c r="E208" s="24"/>
      <c r="F208" s="24"/>
      <c r="G208" s="24"/>
    </row>
    <row r="209" spans="2:7" x14ac:dyDescent="0.2">
      <c r="B209" s="24"/>
      <c r="C209" s="24"/>
      <c r="D209" s="24"/>
      <c r="E209" s="24"/>
      <c r="F209" s="24"/>
      <c r="G209" s="24"/>
    </row>
    <row r="210" spans="2:7" x14ac:dyDescent="0.2">
      <c r="B210" s="24"/>
      <c r="C210" s="24"/>
      <c r="D210" s="24"/>
      <c r="E210" s="24"/>
      <c r="F210" s="24"/>
      <c r="G210" s="24"/>
    </row>
    <row r="211" spans="2:7" x14ac:dyDescent="0.2">
      <c r="B211" s="24"/>
      <c r="C211" s="24"/>
      <c r="D211" s="24"/>
      <c r="E211" s="24"/>
      <c r="F211" s="24"/>
      <c r="G211" s="24"/>
    </row>
    <row r="212" spans="2:7" x14ac:dyDescent="0.2">
      <c r="B212" s="24"/>
      <c r="C212" s="24"/>
      <c r="D212" s="24"/>
      <c r="E212" s="24"/>
      <c r="F212" s="24"/>
      <c r="G212" s="24"/>
    </row>
    <row r="213" spans="2:7" x14ac:dyDescent="0.2">
      <c r="B213" s="24"/>
      <c r="C213" s="24"/>
      <c r="D213" s="24"/>
      <c r="E213" s="24"/>
      <c r="F213" s="24"/>
      <c r="G213" s="24"/>
    </row>
    <row r="214" spans="2:7" x14ac:dyDescent="0.2">
      <c r="B214" s="24"/>
      <c r="C214" s="24"/>
      <c r="D214" s="24"/>
      <c r="E214" s="24"/>
      <c r="F214" s="24"/>
      <c r="G214" s="24"/>
    </row>
    <row r="215" spans="2:7" x14ac:dyDescent="0.2">
      <c r="B215" s="24"/>
      <c r="C215" s="24"/>
      <c r="D215" s="24"/>
      <c r="E215" s="24"/>
      <c r="F215" s="24"/>
      <c r="G215" s="24"/>
    </row>
    <row r="216" spans="2:7" x14ac:dyDescent="0.2">
      <c r="B216" s="24"/>
      <c r="C216" s="24"/>
      <c r="D216" s="24"/>
      <c r="E216" s="24"/>
      <c r="F216" s="24"/>
      <c r="G216" s="24"/>
    </row>
    <row r="217" spans="2:7" x14ac:dyDescent="0.2">
      <c r="B217" s="24"/>
      <c r="C217" s="24"/>
      <c r="D217" s="24"/>
      <c r="E217" s="24"/>
      <c r="F217" s="24"/>
      <c r="G217" s="24"/>
    </row>
    <row r="218" spans="2:7" x14ac:dyDescent="0.2">
      <c r="B218" s="24"/>
      <c r="C218" s="24"/>
      <c r="D218" s="24"/>
      <c r="E218" s="24"/>
      <c r="F218" s="24"/>
      <c r="G218" s="24"/>
    </row>
    <row r="219" spans="2:7" x14ac:dyDescent="0.2">
      <c r="B219" s="24"/>
      <c r="C219" s="24"/>
      <c r="D219" s="24"/>
      <c r="E219" s="24"/>
      <c r="F219" s="24"/>
      <c r="G219" s="24"/>
    </row>
    <row r="220" spans="2:7" x14ac:dyDescent="0.2">
      <c r="B220" s="24"/>
      <c r="C220" s="24"/>
      <c r="D220" s="24"/>
      <c r="E220" s="24"/>
      <c r="F220" s="24"/>
      <c r="G220" s="24"/>
    </row>
    <row r="221" spans="2:7" x14ac:dyDescent="0.2">
      <c r="B221" s="24"/>
      <c r="C221" s="24"/>
      <c r="D221" s="24"/>
      <c r="E221" s="24"/>
      <c r="F221" s="24"/>
      <c r="G221" s="24"/>
    </row>
    <row r="222" spans="2:7" x14ac:dyDescent="0.2">
      <c r="B222" s="24"/>
      <c r="C222" s="24"/>
      <c r="D222" s="24"/>
      <c r="E222" s="24"/>
      <c r="F222" s="24"/>
      <c r="G222" s="24"/>
    </row>
    <row r="223" spans="2:7" x14ac:dyDescent="0.2">
      <c r="B223" s="24"/>
      <c r="C223" s="24"/>
      <c r="D223" s="24"/>
      <c r="E223" s="24"/>
      <c r="F223" s="24"/>
      <c r="G223" s="24"/>
    </row>
    <row r="224" spans="2:7" x14ac:dyDescent="0.2">
      <c r="B224" s="24"/>
      <c r="C224" s="24"/>
      <c r="D224" s="24"/>
      <c r="E224" s="24"/>
      <c r="F224" s="24"/>
      <c r="G224" s="24"/>
    </row>
    <row r="225" spans="2:7" x14ac:dyDescent="0.2">
      <c r="B225" s="24"/>
      <c r="C225" s="24"/>
      <c r="D225" s="24"/>
      <c r="E225" s="24"/>
      <c r="F225" s="24"/>
      <c r="G225" s="24"/>
    </row>
    <row r="226" spans="2:7" x14ac:dyDescent="0.2">
      <c r="B226" s="24"/>
      <c r="C226" s="24"/>
      <c r="D226" s="24"/>
      <c r="E226" s="24"/>
      <c r="F226" s="24"/>
      <c r="G226" s="24"/>
    </row>
    <row r="227" spans="2:7" x14ac:dyDescent="0.2">
      <c r="B227" s="24"/>
      <c r="C227" s="24"/>
      <c r="D227" s="24"/>
      <c r="E227" s="24"/>
      <c r="F227" s="24"/>
      <c r="G227" s="24"/>
    </row>
    <row r="228" spans="2:7" x14ac:dyDescent="0.2">
      <c r="B228" s="24"/>
      <c r="C228" s="24"/>
      <c r="D228" s="24"/>
      <c r="E228" s="24"/>
      <c r="F228" s="24"/>
      <c r="G228" s="24"/>
    </row>
    <row r="229" spans="2:7" x14ac:dyDescent="0.2">
      <c r="B229" s="24"/>
      <c r="C229" s="24"/>
      <c r="D229" s="24"/>
      <c r="E229" s="24"/>
      <c r="F229" s="24"/>
      <c r="G229" s="24"/>
    </row>
    <row r="230" spans="2:7" x14ac:dyDescent="0.2">
      <c r="B230" s="24"/>
      <c r="C230" s="24"/>
      <c r="D230" s="24"/>
      <c r="E230" s="24"/>
      <c r="F230" s="24"/>
      <c r="G230" s="24"/>
    </row>
    <row r="231" spans="2:7" x14ac:dyDescent="0.2">
      <c r="B231" s="24"/>
      <c r="C231" s="24"/>
      <c r="D231" s="24"/>
      <c r="E231" s="24"/>
      <c r="F231" s="24"/>
      <c r="G231" s="24"/>
    </row>
    <row r="232" spans="2:7" x14ac:dyDescent="0.2">
      <c r="B232" s="24"/>
      <c r="C232" s="24"/>
      <c r="D232" s="24"/>
      <c r="E232" s="24"/>
      <c r="F232" s="24"/>
      <c r="G232" s="24"/>
    </row>
    <row r="233" spans="2:7" x14ac:dyDescent="0.2">
      <c r="B233" s="24"/>
      <c r="C233" s="24"/>
      <c r="D233" s="24"/>
      <c r="E233" s="24"/>
      <c r="F233" s="24"/>
      <c r="G233" s="24"/>
    </row>
    <row r="234" spans="2:7" x14ac:dyDescent="0.2">
      <c r="B234" s="24"/>
      <c r="C234" s="24"/>
      <c r="D234" s="24"/>
      <c r="E234" s="24"/>
      <c r="F234" s="24"/>
      <c r="G234" s="24"/>
    </row>
    <row r="235" spans="2:7" x14ac:dyDescent="0.2">
      <c r="B235" s="24"/>
      <c r="C235" s="24"/>
      <c r="D235" s="24"/>
      <c r="E235" s="24"/>
      <c r="F235" s="24"/>
      <c r="G235" s="24"/>
    </row>
    <row r="236" spans="2:7" x14ac:dyDescent="0.2">
      <c r="B236" s="24"/>
      <c r="C236" s="24"/>
      <c r="D236" s="24"/>
      <c r="E236" s="24"/>
      <c r="F236" s="24"/>
      <c r="G236" s="24"/>
    </row>
    <row r="237" spans="2:7" x14ac:dyDescent="0.2">
      <c r="B237" s="24"/>
      <c r="C237" s="24"/>
      <c r="D237" s="24"/>
      <c r="E237" s="24"/>
      <c r="F237" s="24"/>
      <c r="G237" s="24"/>
    </row>
    <row r="238" spans="2:7" x14ac:dyDescent="0.2">
      <c r="B238" s="24"/>
      <c r="C238" s="24"/>
      <c r="D238" s="24"/>
      <c r="E238" s="24"/>
      <c r="F238" s="24"/>
      <c r="G238" s="24"/>
    </row>
    <row r="239" spans="2:7" x14ac:dyDescent="0.2">
      <c r="B239" s="24"/>
      <c r="C239" s="24"/>
      <c r="D239" s="24"/>
      <c r="E239" s="24"/>
      <c r="F239" s="24"/>
      <c r="G239" s="24"/>
    </row>
    <row r="240" spans="2:7" x14ac:dyDescent="0.2">
      <c r="B240" s="24"/>
      <c r="C240" s="24"/>
      <c r="D240" s="24"/>
      <c r="E240" s="24"/>
      <c r="F240" s="24"/>
      <c r="G240" s="24"/>
    </row>
    <row r="241" spans="2:7" x14ac:dyDescent="0.2">
      <c r="B241" s="24"/>
      <c r="C241" s="24"/>
      <c r="D241" s="24"/>
      <c r="E241" s="24"/>
      <c r="F241" s="24"/>
      <c r="G241" s="24"/>
    </row>
    <row r="242" spans="2:7" x14ac:dyDescent="0.2">
      <c r="B242" s="24"/>
      <c r="C242" s="24"/>
      <c r="D242" s="24"/>
      <c r="E242" s="24"/>
      <c r="F242" s="24"/>
      <c r="G242" s="24"/>
    </row>
    <row r="243" spans="2:7" x14ac:dyDescent="0.2">
      <c r="B243" s="24"/>
      <c r="C243" s="24"/>
      <c r="D243" s="24"/>
      <c r="E243" s="24"/>
      <c r="F243" s="24"/>
      <c r="G243" s="24"/>
    </row>
    <row r="244" spans="2:7" x14ac:dyDescent="0.2">
      <c r="B244" s="24"/>
      <c r="C244" s="24"/>
      <c r="D244" s="24"/>
      <c r="E244" s="24"/>
      <c r="F244" s="24"/>
      <c r="G244" s="24"/>
    </row>
    <row r="245" spans="2:7" x14ac:dyDescent="0.2">
      <c r="B245" s="24"/>
      <c r="C245" s="24"/>
      <c r="D245" s="24"/>
      <c r="E245" s="24"/>
      <c r="F245" s="24"/>
      <c r="G245" s="24"/>
    </row>
    <row r="246" spans="2:7" x14ac:dyDescent="0.2">
      <c r="B246" s="24"/>
      <c r="C246" s="24"/>
      <c r="D246" s="24"/>
      <c r="E246" s="24"/>
      <c r="F246" s="24"/>
      <c r="G246" s="24"/>
    </row>
    <row r="247" spans="2:7" x14ac:dyDescent="0.2">
      <c r="B247" s="24"/>
      <c r="C247" s="24"/>
      <c r="D247" s="24"/>
      <c r="E247" s="24"/>
      <c r="F247" s="24"/>
      <c r="G247" s="24"/>
    </row>
    <row r="248" spans="2:7" x14ac:dyDescent="0.2">
      <c r="B248" s="24"/>
      <c r="C248" s="24"/>
      <c r="D248" s="24"/>
      <c r="E248" s="24"/>
      <c r="F248" s="24"/>
      <c r="G248" s="24"/>
    </row>
    <row r="249" spans="2:7" x14ac:dyDescent="0.2">
      <c r="B249" s="24"/>
      <c r="C249" s="24"/>
      <c r="D249" s="24"/>
      <c r="E249" s="24"/>
      <c r="F249" s="24"/>
      <c r="G249" s="24"/>
    </row>
    <row r="250" spans="2:7" x14ac:dyDescent="0.2">
      <c r="B250" s="24"/>
      <c r="C250" s="24"/>
      <c r="D250" s="24"/>
      <c r="E250" s="24"/>
      <c r="F250" s="24"/>
      <c r="G250" s="24"/>
    </row>
    <row r="251" spans="2:7" x14ac:dyDescent="0.2">
      <c r="B251" s="24"/>
      <c r="C251" s="24"/>
      <c r="D251" s="24"/>
      <c r="E251" s="24"/>
      <c r="F251" s="24"/>
      <c r="G251" s="24"/>
    </row>
    <row r="252" spans="2:7" x14ac:dyDescent="0.2">
      <c r="B252" s="24"/>
      <c r="C252" s="24"/>
      <c r="D252" s="24"/>
      <c r="E252" s="24"/>
      <c r="F252" s="24"/>
      <c r="G252" s="24"/>
    </row>
    <row r="253" spans="2:7" x14ac:dyDescent="0.2">
      <c r="B253" s="24"/>
      <c r="C253" s="24"/>
      <c r="D253" s="24"/>
      <c r="E253" s="24"/>
      <c r="F253" s="24"/>
      <c r="G253" s="24"/>
    </row>
    <row r="254" spans="2:7" x14ac:dyDescent="0.2">
      <c r="B254" s="24"/>
      <c r="C254" s="24"/>
      <c r="D254" s="24"/>
      <c r="E254" s="24"/>
      <c r="F254" s="24"/>
      <c r="G254" s="24"/>
    </row>
    <row r="255" spans="2:7" x14ac:dyDescent="0.2">
      <c r="B255" s="24"/>
      <c r="C255" s="24"/>
      <c r="D255" s="24"/>
      <c r="E255" s="24"/>
      <c r="F255" s="24"/>
      <c r="G255" s="24"/>
    </row>
    <row r="256" spans="2:7" x14ac:dyDescent="0.2">
      <c r="B256" s="24"/>
      <c r="C256" s="24"/>
      <c r="D256" s="24"/>
      <c r="E256" s="24"/>
      <c r="F256" s="24"/>
      <c r="G256" s="24"/>
    </row>
    <row r="257" spans="2:7" x14ac:dyDescent="0.2">
      <c r="B257" s="24"/>
      <c r="C257" s="24"/>
      <c r="D257" s="24"/>
      <c r="E257" s="24"/>
      <c r="F257" s="24"/>
      <c r="G257" s="24"/>
    </row>
    <row r="258" spans="2:7" x14ac:dyDescent="0.2">
      <c r="B258" s="24"/>
      <c r="C258" s="24"/>
      <c r="D258" s="24"/>
      <c r="E258" s="24"/>
      <c r="F258" s="24"/>
      <c r="G258" s="24"/>
    </row>
    <row r="259" spans="2:7" x14ac:dyDescent="0.2">
      <c r="B259" s="24"/>
      <c r="C259" s="24"/>
      <c r="D259" s="24"/>
      <c r="E259" s="24"/>
      <c r="F259" s="24"/>
      <c r="G259" s="24"/>
    </row>
    <row r="260" spans="2:7" x14ac:dyDescent="0.2">
      <c r="B260" s="24"/>
      <c r="C260" s="24"/>
      <c r="D260" s="24"/>
      <c r="E260" s="24"/>
      <c r="F260" s="24"/>
      <c r="G260" s="24"/>
    </row>
    <row r="261" spans="2:7" x14ac:dyDescent="0.2">
      <c r="B261" s="24"/>
      <c r="C261" s="24"/>
      <c r="D261" s="24"/>
      <c r="E261" s="24"/>
      <c r="F261" s="24"/>
      <c r="G261" s="24"/>
    </row>
    <row r="262" spans="2:7" x14ac:dyDescent="0.2">
      <c r="B262" s="24"/>
      <c r="C262" s="24"/>
      <c r="D262" s="24"/>
      <c r="E262" s="24"/>
      <c r="F262" s="24"/>
      <c r="G262" s="24"/>
    </row>
    <row r="263" spans="2:7" x14ac:dyDescent="0.2">
      <c r="B263" s="24"/>
      <c r="C263" s="24"/>
      <c r="D263" s="24"/>
      <c r="E263" s="24"/>
      <c r="F263" s="24"/>
      <c r="G263" s="24"/>
    </row>
    <row r="264" spans="2:7" x14ac:dyDescent="0.2">
      <c r="B264" s="24"/>
      <c r="C264" s="24"/>
      <c r="D264" s="24"/>
      <c r="E264" s="24"/>
      <c r="F264" s="24"/>
      <c r="G264" s="24"/>
    </row>
    <row r="265" spans="2:7" x14ac:dyDescent="0.2">
      <c r="B265" s="24"/>
      <c r="C265" s="24"/>
      <c r="D265" s="24"/>
      <c r="E265" s="24"/>
      <c r="F265" s="24"/>
      <c r="G265" s="24"/>
    </row>
    <row r="266" spans="2:7" x14ac:dyDescent="0.2">
      <c r="B266" s="24"/>
      <c r="C266" s="24"/>
      <c r="D266" s="24"/>
      <c r="E266" s="24"/>
      <c r="F266" s="24"/>
      <c r="G266" s="24"/>
    </row>
    <row r="267" spans="2:7" x14ac:dyDescent="0.2">
      <c r="B267" s="24"/>
      <c r="C267" s="24"/>
      <c r="D267" s="24"/>
      <c r="E267" s="24"/>
      <c r="F267" s="24"/>
      <c r="G267" s="24"/>
    </row>
    <row r="268" spans="2:7" x14ac:dyDescent="0.2">
      <c r="B268" s="24"/>
      <c r="C268" s="24"/>
      <c r="D268" s="24"/>
      <c r="E268" s="24"/>
      <c r="F268" s="24"/>
      <c r="G268" s="24"/>
    </row>
    <row r="269" spans="2:7" x14ac:dyDescent="0.2">
      <c r="B269" s="24"/>
      <c r="C269" s="24"/>
      <c r="D269" s="24"/>
      <c r="E269" s="24"/>
      <c r="F269" s="24"/>
      <c r="G269" s="24"/>
    </row>
    <row r="270" spans="2:7" x14ac:dyDescent="0.2">
      <c r="B270" s="24"/>
      <c r="C270" s="24"/>
      <c r="D270" s="24"/>
      <c r="E270" s="24"/>
      <c r="F270" s="24"/>
      <c r="G270" s="24"/>
    </row>
    <row r="271" spans="2:7" x14ac:dyDescent="0.2">
      <c r="B271" s="24"/>
      <c r="C271" s="24"/>
      <c r="D271" s="24"/>
      <c r="E271" s="24"/>
      <c r="F271" s="24"/>
      <c r="G271" s="24"/>
    </row>
    <row r="272" spans="2:7" x14ac:dyDescent="0.2">
      <c r="B272" s="24"/>
      <c r="C272" s="24"/>
      <c r="D272" s="24"/>
      <c r="E272" s="24"/>
      <c r="F272" s="24"/>
      <c r="G272" s="24"/>
    </row>
    <row r="273" spans="2:7" x14ac:dyDescent="0.2">
      <c r="B273" s="24"/>
      <c r="C273" s="24"/>
      <c r="D273" s="24"/>
      <c r="E273" s="24"/>
      <c r="F273" s="24"/>
      <c r="G273" s="24"/>
    </row>
    <row r="274" spans="2:7" x14ac:dyDescent="0.2">
      <c r="B274" s="24"/>
      <c r="C274" s="24"/>
      <c r="D274" s="24"/>
      <c r="E274" s="24"/>
      <c r="F274" s="24"/>
      <c r="G274" s="24"/>
    </row>
    <row r="275" spans="2:7" x14ac:dyDescent="0.2">
      <c r="B275" s="24"/>
      <c r="C275" s="24"/>
      <c r="D275" s="24"/>
      <c r="E275" s="24"/>
      <c r="F275" s="24"/>
      <c r="G275" s="24"/>
    </row>
    <row r="276" spans="2:7" x14ac:dyDescent="0.2">
      <c r="B276" s="24"/>
      <c r="C276" s="24"/>
      <c r="D276" s="24"/>
      <c r="E276" s="24"/>
      <c r="F276" s="24"/>
      <c r="G276" s="24"/>
    </row>
    <row r="277" spans="2:7" x14ac:dyDescent="0.2">
      <c r="B277" s="24"/>
      <c r="C277" s="24"/>
      <c r="D277" s="24"/>
      <c r="E277" s="24"/>
      <c r="F277" s="24"/>
      <c r="G277" s="24"/>
    </row>
    <row r="278" spans="2:7" x14ac:dyDescent="0.2">
      <c r="B278" s="24"/>
      <c r="C278" s="24"/>
      <c r="D278" s="24"/>
      <c r="E278" s="24"/>
      <c r="F278" s="24"/>
      <c r="G278" s="24"/>
    </row>
    <row r="279" spans="2:7" x14ac:dyDescent="0.2">
      <c r="B279" s="24"/>
      <c r="C279" s="24"/>
      <c r="D279" s="24"/>
      <c r="E279" s="24"/>
      <c r="F279" s="24"/>
      <c r="G279" s="24"/>
    </row>
    <row r="280" spans="2:7" x14ac:dyDescent="0.2">
      <c r="B280" s="24"/>
      <c r="C280" s="24"/>
      <c r="D280" s="24"/>
      <c r="E280" s="24"/>
      <c r="F280" s="24"/>
      <c r="G280" s="24"/>
    </row>
    <row r="281" spans="2:7" x14ac:dyDescent="0.2">
      <c r="B281" s="24"/>
      <c r="C281" s="24"/>
      <c r="D281" s="24"/>
      <c r="E281" s="24"/>
      <c r="F281" s="24"/>
      <c r="G281" s="24"/>
    </row>
    <row r="282" spans="2:7" x14ac:dyDescent="0.2">
      <c r="B282" s="24"/>
      <c r="C282" s="24"/>
      <c r="D282" s="24"/>
      <c r="E282" s="24"/>
      <c r="F282" s="24"/>
      <c r="G282" s="24"/>
    </row>
    <row r="283" spans="2:7" x14ac:dyDescent="0.2">
      <c r="B283" s="24"/>
      <c r="C283" s="24"/>
      <c r="D283" s="24"/>
      <c r="E283" s="24"/>
      <c r="F283" s="24"/>
      <c r="G283" s="24"/>
    </row>
    <row r="284" spans="2:7" x14ac:dyDescent="0.2">
      <c r="B284" s="24"/>
      <c r="C284" s="24"/>
      <c r="D284" s="24"/>
      <c r="E284" s="24"/>
      <c r="F284" s="24"/>
      <c r="G284" s="24"/>
    </row>
    <row r="285" spans="2:7" x14ac:dyDescent="0.2">
      <c r="B285" s="24"/>
      <c r="C285" s="24"/>
      <c r="D285" s="24"/>
      <c r="E285" s="24"/>
      <c r="F285" s="24"/>
      <c r="G285" s="24"/>
    </row>
    <row r="286" spans="2:7" x14ac:dyDescent="0.2">
      <c r="B286" s="24"/>
      <c r="C286" s="24"/>
      <c r="D286" s="24"/>
      <c r="E286" s="24"/>
      <c r="F286" s="24"/>
      <c r="G286" s="24"/>
    </row>
    <row r="287" spans="2:7" x14ac:dyDescent="0.2">
      <c r="B287" s="24"/>
      <c r="C287" s="24"/>
      <c r="D287" s="24"/>
      <c r="E287" s="24"/>
      <c r="F287" s="24"/>
      <c r="G287" s="24"/>
    </row>
    <row r="288" spans="2:7" x14ac:dyDescent="0.2">
      <c r="B288" s="24"/>
      <c r="C288" s="24"/>
      <c r="D288" s="24"/>
      <c r="E288" s="24"/>
      <c r="F288" s="24"/>
      <c r="G288" s="24"/>
    </row>
    <row r="289" spans="2:7" x14ac:dyDescent="0.2">
      <c r="B289" s="24"/>
      <c r="C289" s="24"/>
      <c r="D289" s="24"/>
      <c r="E289" s="24"/>
      <c r="F289" s="24"/>
      <c r="G289" s="24"/>
    </row>
    <row r="290" spans="2:7" x14ac:dyDescent="0.2">
      <c r="B290" s="24"/>
      <c r="C290" s="24"/>
      <c r="D290" s="24"/>
      <c r="E290" s="24"/>
      <c r="F290" s="24"/>
      <c r="G290" s="24"/>
    </row>
    <row r="291" spans="2:7" x14ac:dyDescent="0.2">
      <c r="B291" s="24"/>
      <c r="C291" s="24"/>
      <c r="D291" s="24"/>
      <c r="E291" s="24"/>
      <c r="F291" s="24"/>
      <c r="G291" s="24"/>
    </row>
    <row r="292" spans="2:7" x14ac:dyDescent="0.2">
      <c r="B292" s="24"/>
      <c r="C292" s="24"/>
      <c r="D292" s="24"/>
      <c r="E292" s="24"/>
      <c r="F292" s="24"/>
      <c r="G292" s="24"/>
    </row>
    <row r="293" spans="2:7" x14ac:dyDescent="0.2">
      <c r="B293" s="24"/>
      <c r="C293" s="24"/>
      <c r="D293" s="24"/>
      <c r="E293" s="24"/>
      <c r="F293" s="24"/>
      <c r="G293" s="24"/>
    </row>
    <row r="294" spans="2:7" x14ac:dyDescent="0.2">
      <c r="B294" s="24"/>
      <c r="C294" s="24"/>
      <c r="D294" s="24"/>
      <c r="E294" s="24"/>
      <c r="F294" s="24"/>
      <c r="G294" s="24"/>
    </row>
    <row r="295" spans="2:7" x14ac:dyDescent="0.2">
      <c r="B295" s="24"/>
      <c r="C295" s="24"/>
      <c r="D295" s="24"/>
      <c r="E295" s="24"/>
      <c r="F295" s="24"/>
      <c r="G295" s="24"/>
    </row>
    <row r="296" spans="2:7" x14ac:dyDescent="0.2">
      <c r="B296" s="24"/>
      <c r="C296" s="24"/>
      <c r="D296" s="24"/>
      <c r="E296" s="24"/>
      <c r="F296" s="24"/>
      <c r="G296" s="24"/>
    </row>
    <row r="297" spans="2:7" x14ac:dyDescent="0.2">
      <c r="B297" s="24"/>
      <c r="C297" s="24"/>
      <c r="D297" s="24"/>
      <c r="E297" s="24"/>
      <c r="F297" s="24"/>
      <c r="G297" s="24"/>
    </row>
    <row r="298" spans="2:7" x14ac:dyDescent="0.2">
      <c r="B298" s="24"/>
      <c r="C298" s="24"/>
      <c r="D298" s="24"/>
      <c r="E298" s="24"/>
      <c r="F298" s="24"/>
      <c r="G298" s="24"/>
    </row>
    <row r="299" spans="2:7" x14ac:dyDescent="0.2">
      <c r="B299" s="24"/>
      <c r="C299" s="24"/>
      <c r="D299" s="24"/>
      <c r="E299" s="24"/>
      <c r="F299" s="24"/>
      <c r="G299" s="24"/>
    </row>
    <row r="300" spans="2:7" x14ac:dyDescent="0.2">
      <c r="B300" s="24"/>
      <c r="C300" s="24"/>
      <c r="D300" s="24"/>
      <c r="E300" s="24"/>
      <c r="F300" s="24"/>
      <c r="G300" s="24"/>
    </row>
    <row r="301" spans="2:7" x14ac:dyDescent="0.2">
      <c r="B301" s="24"/>
      <c r="C301" s="24"/>
      <c r="D301" s="24"/>
      <c r="E301" s="24"/>
      <c r="F301" s="24"/>
      <c r="G301" s="24"/>
    </row>
    <row r="302" spans="2:7" x14ac:dyDescent="0.2">
      <c r="B302" s="24"/>
      <c r="C302" s="24"/>
      <c r="D302" s="24"/>
      <c r="E302" s="24"/>
      <c r="F302" s="24"/>
      <c r="G302" s="24"/>
    </row>
    <row r="303" spans="2:7" x14ac:dyDescent="0.2">
      <c r="B303" s="24"/>
      <c r="C303" s="24"/>
      <c r="D303" s="24"/>
      <c r="E303" s="24"/>
      <c r="F303" s="24"/>
      <c r="G303" s="24"/>
    </row>
    <row r="304" spans="2:7" x14ac:dyDescent="0.2">
      <c r="B304" s="24"/>
      <c r="C304" s="24"/>
      <c r="D304" s="24"/>
      <c r="E304" s="24"/>
      <c r="F304" s="24"/>
      <c r="G304" s="24"/>
    </row>
    <row r="305" spans="2:7" x14ac:dyDescent="0.2">
      <c r="B305" s="24"/>
      <c r="C305" s="24"/>
      <c r="D305" s="24"/>
      <c r="E305" s="24"/>
      <c r="F305" s="24"/>
      <c r="G305" s="24"/>
    </row>
    <row r="306" spans="2:7" x14ac:dyDescent="0.2">
      <c r="B306" s="24"/>
      <c r="C306" s="24"/>
      <c r="D306" s="24"/>
      <c r="E306" s="24"/>
      <c r="F306" s="24"/>
      <c r="G306" s="24"/>
    </row>
    <row r="307" spans="2:7" x14ac:dyDescent="0.2">
      <c r="B307" s="24"/>
      <c r="C307" s="24"/>
      <c r="D307" s="24"/>
      <c r="E307" s="24"/>
      <c r="F307" s="24"/>
      <c r="G307" s="24"/>
    </row>
    <row r="308" spans="2:7" x14ac:dyDescent="0.2">
      <c r="B308" s="24"/>
      <c r="C308" s="24"/>
      <c r="D308" s="24"/>
      <c r="E308" s="24"/>
      <c r="F308" s="24"/>
      <c r="G308" s="24"/>
    </row>
    <row r="309" spans="2:7" x14ac:dyDescent="0.2">
      <c r="B309" s="24"/>
      <c r="C309" s="24"/>
      <c r="D309" s="24"/>
      <c r="E309" s="24"/>
      <c r="F309" s="24"/>
      <c r="G309" s="24"/>
    </row>
    <row r="310" spans="2:7" x14ac:dyDescent="0.2">
      <c r="B310" s="24"/>
      <c r="C310" s="24"/>
      <c r="D310" s="24"/>
      <c r="E310" s="24"/>
      <c r="F310" s="24"/>
      <c r="G310" s="24"/>
    </row>
    <row r="311" spans="2:7" x14ac:dyDescent="0.2">
      <c r="B311" s="24"/>
      <c r="C311" s="24"/>
      <c r="D311" s="24"/>
      <c r="E311" s="24"/>
      <c r="F311" s="24"/>
      <c r="G311" s="24"/>
    </row>
    <row r="312" spans="2:7" x14ac:dyDescent="0.2">
      <c r="B312" s="24"/>
      <c r="C312" s="24"/>
      <c r="D312" s="24"/>
      <c r="E312" s="24"/>
      <c r="F312" s="24"/>
      <c r="G312" s="24"/>
    </row>
    <row r="313" spans="2:7" x14ac:dyDescent="0.2">
      <c r="B313" s="24"/>
      <c r="C313" s="24"/>
      <c r="D313" s="24"/>
      <c r="E313" s="24"/>
      <c r="F313" s="24"/>
      <c r="G313" s="24"/>
    </row>
    <row r="314" spans="2:7" x14ac:dyDescent="0.2">
      <c r="B314" s="24"/>
      <c r="C314" s="24"/>
      <c r="D314" s="24"/>
      <c r="E314" s="24"/>
      <c r="F314" s="24"/>
      <c r="G314" s="24"/>
    </row>
    <row r="315" spans="2:7" x14ac:dyDescent="0.2">
      <c r="B315" s="24"/>
      <c r="C315" s="24"/>
      <c r="D315" s="24"/>
      <c r="E315" s="24"/>
      <c r="F315" s="24"/>
      <c r="G315" s="24"/>
    </row>
    <row r="316" spans="2:7" x14ac:dyDescent="0.2">
      <c r="B316" s="24"/>
      <c r="C316" s="24"/>
      <c r="D316" s="24"/>
      <c r="E316" s="24"/>
      <c r="F316" s="24"/>
      <c r="G316" s="24"/>
    </row>
    <row r="317" spans="2:7" x14ac:dyDescent="0.2">
      <c r="B317" s="24"/>
      <c r="C317" s="24"/>
      <c r="D317" s="24"/>
      <c r="E317" s="24"/>
      <c r="F317" s="24"/>
      <c r="G317" s="24"/>
    </row>
    <row r="318" spans="2:7" x14ac:dyDescent="0.2">
      <c r="B318" s="24"/>
      <c r="C318" s="24"/>
      <c r="D318" s="24"/>
      <c r="E318" s="24"/>
      <c r="F318" s="24"/>
      <c r="G318" s="24"/>
    </row>
    <row r="319" spans="2:7" x14ac:dyDescent="0.2">
      <c r="B319" s="24"/>
      <c r="C319" s="24"/>
      <c r="D319" s="24"/>
      <c r="E319" s="24"/>
      <c r="F319" s="24"/>
      <c r="G319" s="24"/>
    </row>
    <row r="320" spans="2:7" x14ac:dyDescent="0.2">
      <c r="B320" s="24"/>
      <c r="C320" s="24"/>
      <c r="D320" s="24"/>
      <c r="E320" s="24"/>
      <c r="F320" s="24"/>
      <c r="G320" s="24"/>
    </row>
    <row r="321" spans="2:7" x14ac:dyDescent="0.2">
      <c r="B321" s="24"/>
      <c r="C321" s="24"/>
      <c r="D321" s="24"/>
      <c r="E321" s="24"/>
      <c r="F321" s="24"/>
      <c r="G321" s="24"/>
    </row>
    <row r="322" spans="2:7" x14ac:dyDescent="0.2">
      <c r="B322" s="24"/>
      <c r="C322" s="24"/>
      <c r="D322" s="24"/>
      <c r="E322" s="24"/>
      <c r="F322" s="24"/>
      <c r="G322" s="24"/>
    </row>
    <row r="323" spans="2:7" x14ac:dyDescent="0.2">
      <c r="B323" s="24"/>
      <c r="C323" s="24"/>
      <c r="D323" s="24"/>
      <c r="E323" s="24"/>
      <c r="F323" s="24"/>
      <c r="G323" s="24"/>
    </row>
    <row r="324" spans="2:7" x14ac:dyDescent="0.2">
      <c r="B324" s="24"/>
      <c r="C324" s="24"/>
      <c r="D324" s="24"/>
      <c r="E324" s="24"/>
      <c r="F324" s="24"/>
      <c r="G324" s="24"/>
    </row>
    <row r="325" spans="2:7" x14ac:dyDescent="0.2">
      <c r="B325" s="24"/>
      <c r="C325" s="24"/>
      <c r="D325" s="24"/>
      <c r="E325" s="24"/>
      <c r="F325" s="24"/>
      <c r="G325" s="24"/>
    </row>
    <row r="326" spans="2:7" x14ac:dyDescent="0.2">
      <c r="B326" s="24"/>
      <c r="C326" s="24"/>
      <c r="D326" s="24"/>
      <c r="E326" s="24"/>
      <c r="F326" s="24"/>
      <c r="G326" s="24"/>
    </row>
    <row r="327" spans="2:7" x14ac:dyDescent="0.2">
      <c r="B327" s="24"/>
      <c r="C327" s="24"/>
      <c r="D327" s="24"/>
      <c r="E327" s="24"/>
      <c r="F327" s="24"/>
      <c r="G327" s="24"/>
    </row>
    <row r="328" spans="2:7" x14ac:dyDescent="0.2">
      <c r="B328" s="24"/>
      <c r="C328" s="24"/>
      <c r="D328" s="24"/>
      <c r="E328" s="24"/>
      <c r="F328" s="24"/>
      <c r="G328" s="24"/>
    </row>
    <row r="329" spans="2:7" x14ac:dyDescent="0.2">
      <c r="B329" s="24"/>
      <c r="C329" s="24"/>
      <c r="D329" s="24"/>
      <c r="E329" s="24"/>
      <c r="F329" s="24"/>
      <c r="G329" s="24"/>
    </row>
    <row r="330" spans="2:7" x14ac:dyDescent="0.2">
      <c r="B330" s="24"/>
      <c r="C330" s="24"/>
      <c r="D330" s="24"/>
      <c r="E330" s="24"/>
      <c r="F330" s="24"/>
      <c r="G330" s="24"/>
    </row>
    <row r="331" spans="2:7" x14ac:dyDescent="0.2">
      <c r="B331" s="24"/>
      <c r="C331" s="24"/>
      <c r="D331" s="24"/>
      <c r="E331" s="24"/>
      <c r="F331" s="24"/>
      <c r="G331" s="24"/>
    </row>
    <row r="332" spans="2:7" x14ac:dyDescent="0.2">
      <c r="B332" s="24"/>
      <c r="C332" s="24"/>
      <c r="D332" s="24"/>
      <c r="E332" s="24"/>
      <c r="F332" s="24"/>
      <c r="G332" s="24"/>
    </row>
    <row r="333" spans="2:7" x14ac:dyDescent="0.2">
      <c r="B333" s="24"/>
      <c r="C333" s="24"/>
      <c r="D333" s="24"/>
      <c r="E333" s="24"/>
      <c r="F333" s="24"/>
      <c r="G333" s="24"/>
    </row>
    <row r="334" spans="2:7" x14ac:dyDescent="0.2">
      <c r="B334" s="24"/>
      <c r="C334" s="24"/>
      <c r="D334" s="24"/>
      <c r="E334" s="24"/>
      <c r="F334" s="24"/>
      <c r="G334" s="24"/>
    </row>
    <row r="335" spans="2:7" x14ac:dyDescent="0.2">
      <c r="B335" s="24"/>
      <c r="C335" s="24"/>
      <c r="D335" s="24"/>
      <c r="E335" s="24"/>
      <c r="F335" s="24"/>
      <c r="G335" s="24"/>
    </row>
    <row r="336" spans="2:7" x14ac:dyDescent="0.2">
      <c r="B336" s="24"/>
      <c r="C336" s="24"/>
      <c r="D336" s="24"/>
      <c r="E336" s="24"/>
      <c r="F336" s="24"/>
      <c r="G336" s="24"/>
    </row>
    <row r="337" spans="2:7" x14ac:dyDescent="0.2">
      <c r="B337" s="24"/>
      <c r="C337" s="24"/>
      <c r="D337" s="24"/>
      <c r="E337" s="24"/>
      <c r="F337" s="24"/>
      <c r="G337" s="24"/>
    </row>
    <row r="338" spans="2:7" x14ac:dyDescent="0.2">
      <c r="B338" s="24"/>
      <c r="C338" s="24"/>
      <c r="D338" s="24"/>
      <c r="E338" s="24"/>
      <c r="F338" s="24"/>
      <c r="G338" s="24"/>
    </row>
    <row r="339" spans="2:7" x14ac:dyDescent="0.2">
      <c r="B339" s="24"/>
      <c r="C339" s="24"/>
      <c r="D339" s="24"/>
      <c r="E339" s="24"/>
      <c r="F339" s="24"/>
      <c r="G339" s="24"/>
    </row>
    <row r="340" spans="2:7" x14ac:dyDescent="0.2">
      <c r="B340" s="24"/>
      <c r="C340" s="24"/>
      <c r="D340" s="24"/>
      <c r="E340" s="24"/>
      <c r="F340" s="24"/>
      <c r="G340" s="24"/>
    </row>
    <row r="341" spans="2:7" x14ac:dyDescent="0.2">
      <c r="B341" s="24"/>
      <c r="C341" s="24"/>
      <c r="D341" s="24"/>
      <c r="E341" s="24"/>
      <c r="F341" s="24"/>
      <c r="G341" s="24"/>
    </row>
    <row r="342" spans="2:7" x14ac:dyDescent="0.2">
      <c r="B342" s="24"/>
      <c r="C342" s="24"/>
      <c r="D342" s="24"/>
      <c r="E342" s="24"/>
      <c r="F342" s="24"/>
      <c r="G342" s="24"/>
    </row>
    <row r="343" spans="2:7" x14ac:dyDescent="0.2">
      <c r="B343" s="24"/>
      <c r="C343" s="24"/>
      <c r="D343" s="24"/>
      <c r="E343" s="24"/>
      <c r="F343" s="24"/>
      <c r="G343" s="24"/>
    </row>
    <row r="344" spans="2:7" x14ac:dyDescent="0.2">
      <c r="B344" s="24"/>
      <c r="C344" s="24"/>
      <c r="D344" s="24"/>
      <c r="E344" s="24"/>
      <c r="F344" s="24"/>
      <c r="G344" s="24"/>
    </row>
    <row r="345" spans="2:7" x14ac:dyDescent="0.2">
      <c r="B345" s="24"/>
      <c r="C345" s="24"/>
      <c r="D345" s="24"/>
      <c r="E345" s="24"/>
      <c r="F345" s="24"/>
      <c r="G345" s="24"/>
    </row>
    <row r="346" spans="2:7" x14ac:dyDescent="0.2">
      <c r="B346" s="24"/>
      <c r="C346" s="24"/>
      <c r="D346" s="24"/>
      <c r="E346" s="24"/>
      <c r="F346" s="24"/>
      <c r="G346" s="24"/>
    </row>
    <row r="347" spans="2:7" x14ac:dyDescent="0.2">
      <c r="B347" s="24"/>
      <c r="C347" s="24"/>
      <c r="D347" s="24"/>
      <c r="E347" s="24"/>
      <c r="F347" s="24"/>
      <c r="G347" s="24"/>
    </row>
    <row r="348" spans="2:7" x14ac:dyDescent="0.2">
      <c r="B348" s="24"/>
      <c r="C348" s="24"/>
      <c r="D348" s="24"/>
      <c r="E348" s="24"/>
      <c r="F348" s="24"/>
      <c r="G348" s="24"/>
    </row>
    <row r="349" spans="2:7" x14ac:dyDescent="0.2">
      <c r="B349" s="24"/>
      <c r="C349" s="24"/>
      <c r="D349" s="24"/>
      <c r="E349" s="24"/>
      <c r="F349" s="24"/>
      <c r="G349" s="24"/>
    </row>
    <row r="350" spans="2:7" x14ac:dyDescent="0.2">
      <c r="B350" s="24"/>
      <c r="C350" s="24"/>
      <c r="D350" s="24"/>
      <c r="E350" s="24"/>
      <c r="F350" s="24"/>
      <c r="G350" s="24"/>
    </row>
    <row r="351" spans="2:7" x14ac:dyDescent="0.2">
      <c r="B351" s="24"/>
      <c r="C351" s="24"/>
      <c r="D351" s="24"/>
      <c r="E351" s="24"/>
      <c r="F351" s="24"/>
      <c r="G351" s="24"/>
    </row>
    <row r="352" spans="2:7" x14ac:dyDescent="0.2">
      <c r="B352" s="24"/>
      <c r="C352" s="24"/>
      <c r="D352" s="24"/>
      <c r="E352" s="24"/>
      <c r="F352" s="24"/>
      <c r="G352" s="24"/>
    </row>
    <row r="353" spans="2:7" x14ac:dyDescent="0.2">
      <c r="B353" s="24"/>
      <c r="C353" s="24"/>
      <c r="D353" s="24"/>
      <c r="E353" s="24"/>
      <c r="F353" s="24"/>
      <c r="G353" s="24"/>
    </row>
    <row r="354" spans="2:7" x14ac:dyDescent="0.2">
      <c r="B354" s="24"/>
      <c r="C354" s="24"/>
      <c r="D354" s="24"/>
      <c r="E354" s="24"/>
      <c r="F354" s="24"/>
      <c r="G354" s="24"/>
    </row>
    <row r="355" spans="2:7" x14ac:dyDescent="0.2">
      <c r="B355" s="24"/>
      <c r="C355" s="24"/>
      <c r="D355" s="24"/>
      <c r="E355" s="24"/>
      <c r="F355" s="24"/>
      <c r="G355" s="24"/>
    </row>
    <row r="356" spans="2:7" x14ac:dyDescent="0.2">
      <c r="B356" s="24"/>
      <c r="C356" s="24"/>
      <c r="D356" s="24"/>
      <c r="E356" s="24"/>
      <c r="F356" s="24"/>
      <c r="G356" s="24"/>
    </row>
    <row r="357" spans="2:7" x14ac:dyDescent="0.2">
      <c r="B357" s="24"/>
      <c r="C357" s="24"/>
      <c r="D357" s="24"/>
      <c r="E357" s="24"/>
      <c r="F357" s="24"/>
      <c r="G357" s="24"/>
    </row>
    <row r="358" spans="2:7" x14ac:dyDescent="0.2">
      <c r="B358" s="24"/>
      <c r="C358" s="24"/>
      <c r="D358" s="24"/>
      <c r="E358" s="24"/>
      <c r="F358" s="24"/>
      <c r="G358" s="24"/>
    </row>
    <row r="359" spans="2:7" x14ac:dyDescent="0.2">
      <c r="B359" s="24"/>
      <c r="C359" s="24"/>
      <c r="D359" s="24"/>
      <c r="E359" s="24"/>
      <c r="F359" s="24"/>
      <c r="G359" s="24"/>
    </row>
    <row r="360" spans="2:7" x14ac:dyDescent="0.2">
      <c r="B360" s="24"/>
      <c r="C360" s="24"/>
      <c r="D360" s="24"/>
      <c r="E360" s="24"/>
      <c r="F360" s="24"/>
      <c r="G360" s="24"/>
    </row>
    <row r="361" spans="2:7" x14ac:dyDescent="0.2">
      <c r="B361" s="24"/>
      <c r="C361" s="24"/>
      <c r="D361" s="24"/>
      <c r="E361" s="24"/>
      <c r="F361" s="24"/>
      <c r="G361" s="24"/>
    </row>
    <row r="362" spans="2:7" x14ac:dyDescent="0.2">
      <c r="B362" s="24"/>
      <c r="C362" s="24"/>
      <c r="D362" s="24"/>
      <c r="E362" s="24"/>
      <c r="F362" s="24"/>
      <c r="G362" s="24"/>
    </row>
    <row r="363" spans="2:7" x14ac:dyDescent="0.2">
      <c r="B363" s="24"/>
      <c r="C363" s="24"/>
      <c r="D363" s="24"/>
      <c r="E363" s="24"/>
      <c r="F363" s="24"/>
      <c r="G363" s="24"/>
    </row>
    <row r="364" spans="2:7" x14ac:dyDescent="0.2">
      <c r="B364" s="24"/>
      <c r="C364" s="24"/>
      <c r="D364" s="24"/>
      <c r="E364" s="24"/>
      <c r="F364" s="24"/>
      <c r="G364" s="24"/>
    </row>
    <row r="365" spans="2:7" x14ac:dyDescent="0.2">
      <c r="B365" s="24"/>
      <c r="C365" s="24"/>
      <c r="D365" s="24"/>
      <c r="E365" s="24"/>
      <c r="F365" s="24"/>
      <c r="G365" s="24"/>
    </row>
    <row r="366" spans="2:7" x14ac:dyDescent="0.2">
      <c r="B366" s="24"/>
      <c r="C366" s="24"/>
      <c r="D366" s="24"/>
      <c r="E366" s="24"/>
      <c r="F366" s="24"/>
      <c r="G366" s="24"/>
    </row>
    <row r="367" spans="2:7" x14ac:dyDescent="0.2">
      <c r="B367" s="24"/>
      <c r="C367" s="24"/>
      <c r="D367" s="24"/>
      <c r="E367" s="24"/>
      <c r="F367" s="24"/>
      <c r="G367" s="24"/>
    </row>
    <row r="368" spans="2:7" x14ac:dyDescent="0.2">
      <c r="B368" s="24"/>
      <c r="C368" s="24"/>
      <c r="D368" s="24"/>
      <c r="E368" s="24"/>
      <c r="F368" s="24"/>
      <c r="G368" s="24"/>
    </row>
    <row r="369" spans="2:7" x14ac:dyDescent="0.2">
      <c r="B369" s="24"/>
      <c r="C369" s="24"/>
      <c r="D369" s="24"/>
      <c r="E369" s="24"/>
      <c r="F369" s="24"/>
      <c r="G369" s="24"/>
    </row>
    <row r="370" spans="2:7" x14ac:dyDescent="0.2">
      <c r="B370" s="24"/>
      <c r="C370" s="24"/>
      <c r="D370" s="24"/>
      <c r="E370" s="24"/>
      <c r="F370" s="24"/>
      <c r="G370" s="24"/>
    </row>
    <row r="371" spans="2:7" x14ac:dyDescent="0.2">
      <c r="B371" s="24"/>
      <c r="C371" s="24"/>
      <c r="D371" s="24"/>
      <c r="E371" s="24"/>
      <c r="F371" s="24"/>
      <c r="G371" s="24"/>
    </row>
    <row r="372" spans="2:7" x14ac:dyDescent="0.2">
      <c r="B372" s="24"/>
      <c r="C372" s="24"/>
      <c r="D372" s="24"/>
      <c r="E372" s="24"/>
      <c r="F372" s="24"/>
      <c r="G372" s="24"/>
    </row>
    <row r="373" spans="2:7" x14ac:dyDescent="0.2">
      <c r="B373" s="24"/>
      <c r="C373" s="24"/>
      <c r="D373" s="24"/>
      <c r="E373" s="24"/>
      <c r="F373" s="24"/>
      <c r="G373" s="24"/>
    </row>
    <row r="374" spans="2:7" x14ac:dyDescent="0.2">
      <c r="B374" s="24"/>
      <c r="C374" s="24"/>
      <c r="D374" s="24"/>
      <c r="E374" s="24"/>
      <c r="F374" s="24"/>
      <c r="G374" s="24"/>
    </row>
    <row r="375" spans="2:7" x14ac:dyDescent="0.2">
      <c r="B375" s="24"/>
      <c r="C375" s="24"/>
      <c r="D375" s="24"/>
      <c r="E375" s="24"/>
      <c r="F375" s="24"/>
      <c r="G375" s="24"/>
    </row>
    <row r="376" spans="2:7" x14ac:dyDescent="0.2">
      <c r="B376" s="24"/>
      <c r="C376" s="24"/>
      <c r="D376" s="24"/>
      <c r="E376" s="24"/>
      <c r="F376" s="24"/>
      <c r="G376" s="24"/>
    </row>
    <row r="377" spans="2:7" x14ac:dyDescent="0.2">
      <c r="B377" s="24"/>
      <c r="C377" s="24"/>
      <c r="D377" s="24"/>
      <c r="E377" s="24"/>
      <c r="F377" s="24"/>
      <c r="G377" s="24"/>
    </row>
    <row r="378" spans="2:7" x14ac:dyDescent="0.2">
      <c r="B378" s="24"/>
      <c r="C378" s="24"/>
      <c r="D378" s="24"/>
      <c r="E378" s="24"/>
      <c r="F378" s="24"/>
      <c r="G378" s="24"/>
    </row>
    <row r="379" spans="2:7" x14ac:dyDescent="0.2">
      <c r="B379" s="24"/>
      <c r="C379" s="24"/>
      <c r="D379" s="24"/>
      <c r="E379" s="24"/>
      <c r="F379" s="24"/>
      <c r="G379" s="24"/>
    </row>
    <row r="380" spans="2:7" x14ac:dyDescent="0.2">
      <c r="B380" s="24"/>
      <c r="C380" s="24"/>
      <c r="D380" s="24"/>
      <c r="E380" s="24"/>
      <c r="F380" s="24"/>
      <c r="G380" s="24"/>
    </row>
    <row r="381" spans="2:7" x14ac:dyDescent="0.2">
      <c r="B381" s="24"/>
      <c r="C381" s="24"/>
      <c r="D381" s="24"/>
      <c r="E381" s="24"/>
      <c r="F381" s="24"/>
      <c r="G381" s="24"/>
    </row>
    <row r="382" spans="2:7" x14ac:dyDescent="0.2">
      <c r="B382" s="24"/>
      <c r="C382" s="24"/>
      <c r="D382" s="24"/>
      <c r="E382" s="24"/>
      <c r="F382" s="24"/>
      <c r="G382" s="24"/>
    </row>
    <row r="383" spans="2:7" x14ac:dyDescent="0.2">
      <c r="B383" s="24"/>
      <c r="C383" s="24"/>
      <c r="D383" s="24"/>
      <c r="E383" s="24"/>
      <c r="F383" s="24"/>
      <c r="G383" s="24"/>
    </row>
    <row r="384" spans="2:7" x14ac:dyDescent="0.2">
      <c r="B384" s="24"/>
      <c r="C384" s="24"/>
      <c r="D384" s="24"/>
      <c r="E384" s="24"/>
      <c r="F384" s="24"/>
      <c r="G384" s="24"/>
    </row>
    <row r="385" spans="2:7" x14ac:dyDescent="0.2">
      <c r="B385" s="24"/>
      <c r="C385" s="24"/>
      <c r="D385" s="24"/>
      <c r="E385" s="24"/>
      <c r="F385" s="24"/>
      <c r="G385" s="24"/>
    </row>
    <row r="386" spans="2:7" x14ac:dyDescent="0.2">
      <c r="B386" s="24"/>
      <c r="C386" s="24"/>
      <c r="D386" s="24"/>
      <c r="E386" s="24"/>
      <c r="F386" s="24"/>
      <c r="G386" s="24"/>
    </row>
    <row r="387" spans="2:7" x14ac:dyDescent="0.2">
      <c r="B387" s="24"/>
      <c r="C387" s="24"/>
      <c r="D387" s="24"/>
      <c r="E387" s="24"/>
      <c r="F387" s="24"/>
      <c r="G387" s="24"/>
    </row>
    <row r="388" spans="2:7" x14ac:dyDescent="0.2">
      <c r="B388" s="24"/>
      <c r="C388" s="24"/>
      <c r="D388" s="24"/>
      <c r="E388" s="24"/>
      <c r="F388" s="24"/>
      <c r="G388" s="24"/>
    </row>
    <row r="389" spans="2:7" x14ac:dyDescent="0.2">
      <c r="B389" s="24"/>
      <c r="C389" s="24"/>
      <c r="D389" s="24"/>
      <c r="E389" s="24"/>
      <c r="F389" s="24"/>
      <c r="G389" s="24"/>
    </row>
    <row r="390" spans="2:7" x14ac:dyDescent="0.2">
      <c r="B390" s="24"/>
      <c r="C390" s="24"/>
      <c r="D390" s="24"/>
      <c r="E390" s="24"/>
      <c r="F390" s="24"/>
      <c r="G390" s="24"/>
    </row>
    <row r="391" spans="2:7" x14ac:dyDescent="0.2">
      <c r="B391" s="24"/>
      <c r="C391" s="24"/>
      <c r="D391" s="24"/>
      <c r="E391" s="24"/>
      <c r="F391" s="24"/>
      <c r="G391" s="24"/>
    </row>
    <row r="392" spans="2:7" x14ac:dyDescent="0.2">
      <c r="B392" s="24"/>
      <c r="C392" s="24"/>
      <c r="D392" s="24"/>
      <c r="E392" s="24"/>
      <c r="F392" s="24"/>
      <c r="G392" s="24"/>
    </row>
    <row r="393" spans="2:7" x14ac:dyDescent="0.2">
      <c r="B393" s="24"/>
      <c r="C393" s="24"/>
      <c r="D393" s="24"/>
      <c r="E393" s="24"/>
      <c r="F393" s="24"/>
      <c r="G393" s="24"/>
    </row>
    <row r="394" spans="2:7" x14ac:dyDescent="0.2">
      <c r="B394" s="24"/>
      <c r="C394" s="24"/>
      <c r="D394" s="24"/>
      <c r="E394" s="24"/>
      <c r="F394" s="24"/>
      <c r="G394" s="24"/>
    </row>
    <row r="395" spans="2:7" x14ac:dyDescent="0.2">
      <c r="B395" s="24"/>
      <c r="C395" s="24"/>
      <c r="D395" s="24"/>
      <c r="E395" s="24"/>
      <c r="F395" s="24"/>
      <c r="G395" s="24"/>
    </row>
    <row r="396" spans="2:7" x14ac:dyDescent="0.2">
      <c r="B396" s="24"/>
      <c r="C396" s="24"/>
      <c r="D396" s="24"/>
      <c r="E396" s="24"/>
      <c r="F396" s="24"/>
      <c r="G396" s="24"/>
    </row>
    <row r="397" spans="2:7" x14ac:dyDescent="0.2">
      <c r="B397" s="24"/>
      <c r="C397" s="24"/>
      <c r="D397" s="24"/>
      <c r="E397" s="24"/>
      <c r="F397" s="24"/>
      <c r="G397" s="24"/>
    </row>
    <row r="398" spans="2:7" x14ac:dyDescent="0.2">
      <c r="B398" s="24"/>
      <c r="C398" s="24"/>
      <c r="D398" s="24"/>
      <c r="E398" s="24"/>
      <c r="F398" s="24"/>
      <c r="G398" s="24"/>
    </row>
    <row r="399" spans="2:7" x14ac:dyDescent="0.2">
      <c r="B399" s="24"/>
      <c r="C399" s="24"/>
      <c r="D399" s="24"/>
      <c r="E399" s="24"/>
      <c r="F399" s="24"/>
      <c r="G399" s="24"/>
    </row>
    <row r="400" spans="2:7" x14ac:dyDescent="0.2">
      <c r="B400" s="24"/>
      <c r="C400" s="24"/>
      <c r="D400" s="24"/>
      <c r="E400" s="24"/>
      <c r="F400" s="24"/>
      <c r="G400" s="24"/>
    </row>
    <row r="401" spans="2:7" x14ac:dyDescent="0.2">
      <c r="B401" s="24"/>
      <c r="C401" s="24"/>
      <c r="D401" s="24"/>
      <c r="E401" s="24"/>
      <c r="F401" s="24"/>
      <c r="G401" s="24"/>
    </row>
    <row r="402" spans="2:7" x14ac:dyDescent="0.2">
      <c r="B402" s="24"/>
      <c r="C402" s="24"/>
      <c r="D402" s="24"/>
      <c r="E402" s="24"/>
      <c r="F402" s="24"/>
      <c r="G402" s="24"/>
    </row>
    <row r="403" spans="2:7" x14ac:dyDescent="0.2">
      <c r="B403" s="24"/>
      <c r="C403" s="24"/>
      <c r="D403" s="24"/>
      <c r="E403" s="24"/>
      <c r="F403" s="24"/>
      <c r="G403" s="24"/>
    </row>
    <row r="404" spans="2:7" x14ac:dyDescent="0.2">
      <c r="B404" s="24"/>
      <c r="C404" s="24"/>
      <c r="D404" s="24"/>
      <c r="E404" s="24"/>
      <c r="F404" s="24"/>
      <c r="G404" s="24"/>
    </row>
    <row r="405" spans="2:7" x14ac:dyDescent="0.2">
      <c r="B405" s="24"/>
      <c r="C405" s="24"/>
      <c r="D405" s="24"/>
      <c r="E405" s="24"/>
      <c r="F405" s="24"/>
      <c r="G405" s="24"/>
    </row>
    <row r="406" spans="2:7" x14ac:dyDescent="0.2">
      <c r="B406" s="24"/>
      <c r="C406" s="24"/>
      <c r="D406" s="24"/>
      <c r="E406" s="24"/>
      <c r="F406" s="24"/>
      <c r="G406" s="24"/>
    </row>
    <row r="407" spans="2:7" x14ac:dyDescent="0.2">
      <c r="B407" s="24"/>
      <c r="C407" s="24"/>
      <c r="D407" s="24"/>
      <c r="E407" s="24"/>
      <c r="F407" s="24"/>
      <c r="G407" s="24"/>
    </row>
    <row r="408" spans="2:7" x14ac:dyDescent="0.2">
      <c r="B408" s="24"/>
      <c r="C408" s="24"/>
      <c r="D408" s="24"/>
      <c r="E408" s="24"/>
      <c r="F408" s="24"/>
      <c r="G408" s="24"/>
    </row>
    <row r="409" spans="2:7" x14ac:dyDescent="0.2">
      <c r="B409" s="24"/>
      <c r="C409" s="24"/>
      <c r="D409" s="24"/>
      <c r="E409" s="24"/>
      <c r="F409" s="24"/>
      <c r="G409" s="24"/>
    </row>
    <row r="410" spans="2:7" x14ac:dyDescent="0.2">
      <c r="B410" s="24"/>
      <c r="C410" s="24"/>
      <c r="D410" s="24"/>
      <c r="E410" s="24"/>
      <c r="F410" s="24"/>
      <c r="G410" s="24"/>
    </row>
    <row r="411" spans="2:7" x14ac:dyDescent="0.2">
      <c r="B411" s="24"/>
      <c r="C411" s="24"/>
      <c r="D411" s="24"/>
      <c r="E411" s="24"/>
      <c r="F411" s="24"/>
      <c r="G411" s="24"/>
    </row>
    <row r="412" spans="2:7" x14ac:dyDescent="0.2">
      <c r="B412" s="24"/>
      <c r="C412" s="24"/>
      <c r="D412" s="24"/>
      <c r="E412" s="24"/>
      <c r="F412" s="24"/>
      <c r="G412" s="24"/>
    </row>
    <row r="413" spans="2:7" x14ac:dyDescent="0.2">
      <c r="B413" s="24"/>
      <c r="C413" s="24"/>
      <c r="D413" s="24"/>
      <c r="E413" s="24"/>
      <c r="F413" s="24"/>
      <c r="G413" s="24"/>
    </row>
    <row r="414" spans="2:7" x14ac:dyDescent="0.2">
      <c r="B414" s="24"/>
      <c r="C414" s="24"/>
      <c r="D414" s="24"/>
      <c r="E414" s="24"/>
      <c r="F414" s="24"/>
      <c r="G414" s="24"/>
    </row>
    <row r="415" spans="2:7" x14ac:dyDescent="0.2">
      <c r="B415" s="24"/>
      <c r="C415" s="24"/>
      <c r="D415" s="24"/>
      <c r="E415" s="24"/>
      <c r="F415" s="24"/>
      <c r="G415" s="24"/>
    </row>
    <row r="416" spans="2:7" x14ac:dyDescent="0.2">
      <c r="B416" s="24"/>
      <c r="C416" s="24"/>
      <c r="D416" s="24"/>
      <c r="E416" s="24"/>
      <c r="F416" s="24"/>
      <c r="G416" s="24"/>
    </row>
    <row r="417" spans="2:7" x14ac:dyDescent="0.2">
      <c r="B417" s="24"/>
      <c r="C417" s="24"/>
      <c r="D417" s="24"/>
      <c r="E417" s="24"/>
      <c r="F417" s="24"/>
      <c r="G417" s="24"/>
    </row>
    <row r="418" spans="2:7" x14ac:dyDescent="0.2">
      <c r="B418" s="24"/>
      <c r="C418" s="24"/>
      <c r="D418" s="24"/>
      <c r="E418" s="24"/>
      <c r="F418" s="24"/>
      <c r="G418" s="24"/>
    </row>
    <row r="419" spans="2:7" x14ac:dyDescent="0.2">
      <c r="B419" s="24"/>
      <c r="C419" s="24"/>
      <c r="D419" s="24"/>
      <c r="E419" s="24"/>
      <c r="F419" s="24"/>
      <c r="G419" s="24"/>
    </row>
    <row r="420" spans="2:7" x14ac:dyDescent="0.2">
      <c r="B420" s="24"/>
      <c r="C420" s="24"/>
      <c r="D420" s="24"/>
      <c r="E420" s="24"/>
      <c r="F420" s="24"/>
      <c r="G420" s="24"/>
    </row>
    <row r="421" spans="2:7" x14ac:dyDescent="0.2">
      <c r="B421" s="24"/>
      <c r="C421" s="24"/>
      <c r="D421" s="24"/>
      <c r="E421" s="24"/>
      <c r="F421" s="24"/>
      <c r="G421" s="24"/>
    </row>
    <row r="422" spans="2:7" x14ac:dyDescent="0.2">
      <c r="B422" s="24"/>
      <c r="C422" s="24"/>
      <c r="D422" s="24"/>
      <c r="E422" s="24"/>
      <c r="F422" s="24"/>
      <c r="G422" s="24"/>
    </row>
    <row r="423" spans="2:7" x14ac:dyDescent="0.2">
      <c r="B423" s="24"/>
      <c r="C423" s="24"/>
      <c r="D423" s="24"/>
      <c r="E423" s="24"/>
      <c r="F423" s="24"/>
      <c r="G423" s="24"/>
    </row>
    <row r="424" spans="2:7" x14ac:dyDescent="0.2">
      <c r="B424" s="24"/>
      <c r="C424" s="24"/>
      <c r="D424" s="24"/>
      <c r="E424" s="24"/>
      <c r="F424" s="24"/>
      <c r="G424" s="24"/>
    </row>
    <row r="425" spans="2:7" x14ac:dyDescent="0.2">
      <c r="B425" s="24"/>
      <c r="C425" s="24"/>
      <c r="D425" s="24"/>
      <c r="E425" s="24"/>
      <c r="F425" s="24"/>
      <c r="G425" s="24"/>
    </row>
    <row r="426" spans="2:7" x14ac:dyDescent="0.2">
      <c r="B426" s="24"/>
      <c r="C426" s="24"/>
      <c r="D426" s="24"/>
      <c r="E426" s="24"/>
      <c r="F426" s="24"/>
      <c r="G426" s="24"/>
    </row>
    <row r="427" spans="2:7" x14ac:dyDescent="0.2">
      <c r="B427" s="24"/>
      <c r="C427" s="24"/>
      <c r="D427" s="24"/>
      <c r="E427" s="24"/>
      <c r="F427" s="24"/>
      <c r="G427" s="24"/>
    </row>
    <row r="428" spans="2:7" x14ac:dyDescent="0.2">
      <c r="B428" s="24"/>
      <c r="C428" s="24"/>
      <c r="D428" s="24"/>
      <c r="E428" s="24"/>
      <c r="F428" s="24"/>
      <c r="G428" s="24"/>
    </row>
    <row r="429" spans="2:7" x14ac:dyDescent="0.2">
      <c r="B429" s="24"/>
      <c r="C429" s="24"/>
      <c r="D429" s="24"/>
      <c r="E429" s="24"/>
      <c r="F429" s="24"/>
      <c r="G429" s="24"/>
    </row>
    <row r="430" spans="2:7" x14ac:dyDescent="0.2">
      <c r="B430" s="24"/>
      <c r="C430" s="24"/>
      <c r="D430" s="24"/>
      <c r="E430" s="24"/>
      <c r="F430" s="24"/>
      <c r="G430" s="24"/>
    </row>
    <row r="431" spans="2:7" x14ac:dyDescent="0.2">
      <c r="B431" s="24"/>
      <c r="C431" s="24"/>
      <c r="D431" s="24"/>
      <c r="E431" s="24"/>
      <c r="F431" s="24"/>
      <c r="G431" s="24"/>
    </row>
    <row r="432" spans="2:7" x14ac:dyDescent="0.2">
      <c r="B432" s="24"/>
      <c r="C432" s="24"/>
      <c r="D432" s="24"/>
      <c r="E432" s="24"/>
      <c r="F432" s="24"/>
      <c r="G432" s="24"/>
    </row>
    <row r="433" spans="2:7" x14ac:dyDescent="0.2">
      <c r="B433" s="24"/>
      <c r="C433" s="24"/>
      <c r="D433" s="24"/>
      <c r="E433" s="24"/>
      <c r="F433" s="24"/>
      <c r="G433" s="24"/>
    </row>
    <row r="434" spans="2:7" x14ac:dyDescent="0.2">
      <c r="B434" s="24"/>
      <c r="C434" s="24"/>
      <c r="D434" s="24"/>
      <c r="E434" s="24"/>
      <c r="F434" s="24"/>
      <c r="G434" s="24"/>
    </row>
    <row r="435" spans="2:7" x14ac:dyDescent="0.2">
      <c r="B435" s="24"/>
      <c r="C435" s="24"/>
      <c r="D435" s="24"/>
      <c r="E435" s="24"/>
      <c r="F435" s="24"/>
      <c r="G435" s="24"/>
    </row>
    <row r="436" spans="2:7" x14ac:dyDescent="0.2">
      <c r="B436" s="24"/>
      <c r="C436" s="24"/>
      <c r="D436" s="24"/>
      <c r="E436" s="24"/>
      <c r="F436" s="24"/>
      <c r="G436" s="24"/>
    </row>
    <row r="437" spans="2:7" x14ac:dyDescent="0.2">
      <c r="B437" s="24"/>
      <c r="C437" s="24"/>
      <c r="D437" s="24"/>
      <c r="E437" s="24"/>
      <c r="F437" s="24"/>
      <c r="G437" s="24"/>
    </row>
    <row r="438" spans="2:7" x14ac:dyDescent="0.2">
      <c r="B438" s="24"/>
      <c r="C438" s="24"/>
      <c r="D438" s="24"/>
      <c r="E438" s="24"/>
      <c r="F438" s="24"/>
      <c r="G438" s="24"/>
    </row>
    <row r="439" spans="2:7" x14ac:dyDescent="0.2">
      <c r="B439" s="24"/>
      <c r="C439" s="24"/>
      <c r="D439" s="24"/>
      <c r="E439" s="24"/>
      <c r="F439" s="24"/>
      <c r="G439" s="24"/>
    </row>
    <row r="440" spans="2:7" x14ac:dyDescent="0.2">
      <c r="B440" s="24"/>
      <c r="C440" s="24"/>
      <c r="D440" s="24"/>
      <c r="E440" s="24"/>
      <c r="F440" s="24"/>
      <c r="G440" s="24"/>
    </row>
    <row r="441" spans="2:7" x14ac:dyDescent="0.2">
      <c r="B441" s="24"/>
      <c r="C441" s="24"/>
      <c r="D441" s="24"/>
      <c r="E441" s="24"/>
      <c r="F441" s="24"/>
      <c r="G441" s="24"/>
    </row>
    <row r="442" spans="2:7" x14ac:dyDescent="0.2">
      <c r="B442" s="24"/>
      <c r="C442" s="24"/>
      <c r="D442" s="24"/>
      <c r="E442" s="24"/>
      <c r="F442" s="24"/>
      <c r="G442" s="24"/>
    </row>
    <row r="443" spans="2:7" x14ac:dyDescent="0.2">
      <c r="B443" s="24"/>
      <c r="C443" s="24"/>
      <c r="D443" s="24"/>
      <c r="E443" s="24"/>
      <c r="F443" s="24"/>
      <c r="G443" s="24"/>
    </row>
    <row r="444" spans="2:7" x14ac:dyDescent="0.2">
      <c r="B444" s="24"/>
      <c r="C444" s="24"/>
      <c r="D444" s="24"/>
      <c r="E444" s="24"/>
      <c r="F444" s="24"/>
      <c r="G444" s="24"/>
    </row>
    <row r="445" spans="2:7" x14ac:dyDescent="0.2">
      <c r="B445" s="24"/>
      <c r="C445" s="24"/>
      <c r="D445" s="24"/>
      <c r="E445" s="24"/>
      <c r="F445" s="24"/>
      <c r="G445" s="24"/>
    </row>
    <row r="446" spans="2:7" x14ac:dyDescent="0.2">
      <c r="B446" s="24"/>
      <c r="C446" s="24"/>
      <c r="D446" s="24"/>
      <c r="E446" s="24"/>
      <c r="F446" s="24"/>
      <c r="G446" s="24"/>
    </row>
    <row r="447" spans="2:7" x14ac:dyDescent="0.2">
      <c r="B447" s="24"/>
      <c r="C447" s="24"/>
      <c r="D447" s="24"/>
      <c r="E447" s="24"/>
      <c r="F447" s="24"/>
      <c r="G447" s="24"/>
    </row>
    <row r="448" spans="2:7" x14ac:dyDescent="0.2">
      <c r="B448" s="24"/>
      <c r="C448" s="24"/>
      <c r="D448" s="24"/>
      <c r="E448" s="24"/>
      <c r="F448" s="24"/>
      <c r="G448" s="24"/>
    </row>
    <row r="449" spans="2:7" x14ac:dyDescent="0.2">
      <c r="B449" s="24"/>
      <c r="C449" s="24"/>
      <c r="D449" s="24"/>
      <c r="E449" s="24"/>
      <c r="F449" s="24"/>
      <c r="G449" s="24"/>
    </row>
    <row r="450" spans="2:7" x14ac:dyDescent="0.2">
      <c r="B450" s="24"/>
      <c r="C450" s="24"/>
      <c r="D450" s="24"/>
      <c r="E450" s="24"/>
      <c r="F450" s="24"/>
      <c r="G450" s="24"/>
    </row>
    <row r="451" spans="2:7" x14ac:dyDescent="0.2">
      <c r="B451" s="24"/>
      <c r="C451" s="24"/>
      <c r="D451" s="24"/>
      <c r="E451" s="24"/>
      <c r="F451" s="24"/>
      <c r="G451" s="24"/>
    </row>
    <row r="452" spans="2:7" x14ac:dyDescent="0.2">
      <c r="B452" s="24"/>
      <c r="C452" s="24"/>
      <c r="D452" s="24"/>
      <c r="E452" s="24"/>
      <c r="F452" s="24"/>
      <c r="G452" s="24"/>
    </row>
    <row r="453" spans="2:7" x14ac:dyDescent="0.2">
      <c r="B453" s="24"/>
      <c r="C453" s="24"/>
      <c r="D453" s="24"/>
      <c r="E453" s="24"/>
      <c r="F453" s="24"/>
      <c r="G453" s="24"/>
    </row>
    <row r="454" spans="2:7" x14ac:dyDescent="0.2">
      <c r="B454" s="24"/>
      <c r="C454" s="24"/>
      <c r="D454" s="24"/>
      <c r="E454" s="24"/>
      <c r="F454" s="24"/>
      <c r="G454" s="24"/>
    </row>
    <row r="455" spans="2:7" x14ac:dyDescent="0.2">
      <c r="B455" s="24"/>
      <c r="C455" s="24"/>
      <c r="D455" s="24"/>
      <c r="E455" s="24"/>
      <c r="F455" s="24"/>
      <c r="G455" s="24"/>
    </row>
    <row r="456" spans="2:7" x14ac:dyDescent="0.2">
      <c r="B456" s="24"/>
      <c r="C456" s="24"/>
      <c r="D456" s="24"/>
      <c r="E456" s="24"/>
      <c r="F456" s="24"/>
      <c r="G456" s="24"/>
    </row>
    <row r="457" spans="2:7" x14ac:dyDescent="0.2">
      <c r="B457" s="24"/>
      <c r="C457" s="24"/>
      <c r="D457" s="24"/>
      <c r="E457" s="24"/>
      <c r="F457" s="24"/>
      <c r="G457" s="24"/>
    </row>
    <row r="458" spans="2:7" x14ac:dyDescent="0.2">
      <c r="B458" s="24"/>
      <c r="C458" s="24"/>
      <c r="D458" s="24"/>
      <c r="E458" s="24"/>
      <c r="F458" s="24"/>
      <c r="G458" s="24"/>
    </row>
    <row r="459" spans="2:7" x14ac:dyDescent="0.2">
      <c r="B459" s="24"/>
      <c r="C459" s="24"/>
      <c r="D459" s="24"/>
      <c r="E459" s="24"/>
      <c r="F459" s="24"/>
      <c r="G459" s="24"/>
    </row>
    <row r="460" spans="2:7" x14ac:dyDescent="0.2">
      <c r="B460" s="24"/>
      <c r="C460" s="24"/>
      <c r="D460" s="24"/>
      <c r="E460" s="24"/>
      <c r="F460" s="24"/>
      <c r="G460" s="24"/>
    </row>
    <row r="461" spans="2:7" x14ac:dyDescent="0.2">
      <c r="B461" s="24"/>
      <c r="C461" s="24"/>
      <c r="D461" s="24"/>
      <c r="E461" s="24"/>
      <c r="F461" s="24"/>
      <c r="G461" s="24"/>
    </row>
    <row r="462" spans="2:7" x14ac:dyDescent="0.2">
      <c r="B462" s="24"/>
      <c r="C462" s="24"/>
      <c r="D462" s="24"/>
      <c r="E462" s="24"/>
      <c r="F462" s="24"/>
      <c r="G462" s="24"/>
    </row>
    <row r="463" spans="2:7" x14ac:dyDescent="0.2">
      <c r="B463" s="24"/>
      <c r="C463" s="24"/>
      <c r="D463" s="24"/>
      <c r="E463" s="24"/>
      <c r="F463" s="24"/>
      <c r="G463" s="24"/>
    </row>
    <row r="464" spans="2:7" x14ac:dyDescent="0.2">
      <c r="B464" s="24"/>
      <c r="C464" s="24"/>
      <c r="D464" s="24"/>
      <c r="E464" s="24"/>
      <c r="F464" s="24"/>
      <c r="G464" s="24"/>
    </row>
    <row r="465" spans="2:7" x14ac:dyDescent="0.2">
      <c r="B465" s="24"/>
      <c r="C465" s="24"/>
      <c r="D465" s="24"/>
      <c r="E465" s="24"/>
      <c r="F465" s="24"/>
      <c r="G465" s="24"/>
    </row>
    <row r="466" spans="2:7" x14ac:dyDescent="0.2">
      <c r="B466" s="24"/>
      <c r="C466" s="24"/>
      <c r="D466" s="24"/>
      <c r="E466" s="24"/>
      <c r="F466" s="24"/>
      <c r="G466" s="24"/>
    </row>
    <row r="467" spans="2:7" x14ac:dyDescent="0.2">
      <c r="B467" s="24"/>
      <c r="C467" s="24"/>
      <c r="D467" s="24"/>
      <c r="E467" s="24"/>
      <c r="F467" s="24"/>
      <c r="G467" s="24"/>
    </row>
    <row r="468" spans="2:7" x14ac:dyDescent="0.2">
      <c r="B468" s="24"/>
      <c r="C468" s="24"/>
      <c r="D468" s="24"/>
      <c r="E468" s="24"/>
      <c r="F468" s="24"/>
      <c r="G468" s="24"/>
    </row>
    <row r="469" spans="2:7" x14ac:dyDescent="0.2">
      <c r="B469" s="24"/>
      <c r="C469" s="24"/>
      <c r="D469" s="24"/>
      <c r="E469" s="24"/>
      <c r="F469" s="24"/>
      <c r="G469" s="24"/>
    </row>
    <row r="470" spans="2:7" x14ac:dyDescent="0.2">
      <c r="B470" s="24"/>
      <c r="C470" s="24"/>
      <c r="D470" s="24"/>
      <c r="E470" s="24"/>
      <c r="F470" s="24"/>
      <c r="G470" s="24"/>
    </row>
    <row r="471" spans="2:7" x14ac:dyDescent="0.2">
      <c r="B471" s="24"/>
      <c r="C471" s="24"/>
      <c r="D471" s="24"/>
      <c r="E471" s="24"/>
      <c r="F471" s="24"/>
      <c r="G471" s="24"/>
    </row>
    <row r="472" spans="2:7" x14ac:dyDescent="0.2">
      <c r="B472" s="24"/>
      <c r="C472" s="24"/>
      <c r="D472" s="24"/>
      <c r="E472" s="24"/>
      <c r="F472" s="24"/>
      <c r="G472" s="24"/>
    </row>
    <row r="473" spans="2:7" x14ac:dyDescent="0.2">
      <c r="B473" s="24"/>
      <c r="C473" s="24"/>
      <c r="D473" s="24"/>
      <c r="E473" s="24"/>
      <c r="F473" s="24"/>
      <c r="G473" s="24"/>
    </row>
    <row r="474" spans="2:7" x14ac:dyDescent="0.2">
      <c r="B474" s="24"/>
      <c r="C474" s="24"/>
      <c r="D474" s="24"/>
      <c r="E474" s="24"/>
      <c r="F474" s="24"/>
      <c r="G474" s="24"/>
    </row>
    <row r="475" spans="2:7" x14ac:dyDescent="0.2">
      <c r="B475" s="24"/>
      <c r="C475" s="24"/>
      <c r="D475" s="24"/>
      <c r="E475" s="24"/>
      <c r="F475" s="24"/>
      <c r="G475" s="24"/>
    </row>
    <row r="476" spans="2:7" x14ac:dyDescent="0.2">
      <c r="B476" s="24"/>
      <c r="C476" s="24"/>
      <c r="D476" s="24"/>
      <c r="E476" s="24"/>
      <c r="F476" s="24"/>
      <c r="G476" s="24"/>
    </row>
    <row r="477" spans="2:7" x14ac:dyDescent="0.2">
      <c r="B477" s="24"/>
      <c r="C477" s="24"/>
      <c r="D477" s="24"/>
      <c r="E477" s="24"/>
      <c r="F477" s="24"/>
      <c r="G477" s="24"/>
    </row>
    <row r="478" spans="2:7" x14ac:dyDescent="0.2">
      <c r="B478" s="24"/>
      <c r="C478" s="24"/>
      <c r="D478" s="24"/>
      <c r="E478" s="24"/>
      <c r="F478" s="24"/>
      <c r="G478" s="24"/>
    </row>
    <row r="479" spans="2:7" x14ac:dyDescent="0.2">
      <c r="B479" s="24"/>
      <c r="C479" s="24"/>
      <c r="D479" s="24"/>
      <c r="E479" s="24"/>
      <c r="F479" s="24"/>
      <c r="G479" s="24"/>
    </row>
    <row r="480" spans="2:7" x14ac:dyDescent="0.2">
      <c r="B480" s="24"/>
      <c r="C480" s="24"/>
      <c r="D480" s="24"/>
      <c r="E480" s="24"/>
      <c r="F480" s="24"/>
      <c r="G480" s="24"/>
    </row>
    <row r="481" spans="2:7" x14ac:dyDescent="0.2">
      <c r="B481" s="24"/>
      <c r="C481" s="24"/>
      <c r="D481" s="24"/>
      <c r="E481" s="24"/>
      <c r="F481" s="24"/>
      <c r="G481" s="24"/>
    </row>
    <row r="482" spans="2:7" x14ac:dyDescent="0.2">
      <c r="B482" s="24"/>
      <c r="C482" s="24"/>
      <c r="D482" s="24"/>
      <c r="E482" s="24"/>
      <c r="F482" s="24"/>
      <c r="G482" s="24"/>
    </row>
    <row r="483" spans="2:7" x14ac:dyDescent="0.2">
      <c r="B483" s="24"/>
      <c r="C483" s="24"/>
      <c r="D483" s="24"/>
      <c r="E483" s="24"/>
      <c r="F483" s="24"/>
      <c r="G483" s="24"/>
    </row>
    <row r="484" spans="2:7" x14ac:dyDescent="0.2">
      <c r="B484" s="24"/>
      <c r="C484" s="24"/>
      <c r="D484" s="24"/>
      <c r="E484" s="24"/>
      <c r="F484" s="24"/>
      <c r="G484" s="24"/>
    </row>
    <row r="485" spans="2:7" x14ac:dyDescent="0.2">
      <c r="B485" s="24"/>
      <c r="C485" s="24"/>
      <c r="D485" s="24"/>
      <c r="E485" s="24"/>
      <c r="F485" s="24"/>
      <c r="G485" s="24"/>
    </row>
    <row r="486" spans="2:7" x14ac:dyDescent="0.2">
      <c r="B486" s="24"/>
      <c r="C486" s="24"/>
      <c r="D486" s="24"/>
      <c r="E486" s="24"/>
      <c r="F486" s="24"/>
      <c r="G486" s="24"/>
    </row>
    <row r="487" spans="2:7" x14ac:dyDescent="0.2">
      <c r="B487" s="24"/>
      <c r="C487" s="24"/>
      <c r="D487" s="24"/>
      <c r="E487" s="24"/>
      <c r="F487" s="24"/>
      <c r="G487" s="24"/>
    </row>
    <row r="488" spans="2:7" x14ac:dyDescent="0.2">
      <c r="B488" s="24"/>
      <c r="C488" s="24"/>
      <c r="D488" s="24"/>
      <c r="E488" s="24"/>
      <c r="F488" s="24"/>
      <c r="G488" s="24"/>
    </row>
    <row r="489" spans="2:7" x14ac:dyDescent="0.2">
      <c r="B489" s="24"/>
      <c r="C489" s="24"/>
      <c r="D489" s="24"/>
      <c r="E489" s="24"/>
      <c r="F489" s="24"/>
      <c r="G489" s="24"/>
    </row>
    <row r="490" spans="2:7" x14ac:dyDescent="0.2">
      <c r="B490" s="24"/>
      <c r="C490" s="24"/>
      <c r="D490" s="24"/>
      <c r="E490" s="24"/>
      <c r="F490" s="24"/>
      <c r="G490" s="24"/>
    </row>
    <row r="491" spans="2:7" x14ac:dyDescent="0.2">
      <c r="B491" s="24"/>
      <c r="C491" s="24"/>
      <c r="D491" s="24"/>
      <c r="E491" s="24"/>
      <c r="F491" s="24"/>
      <c r="G491" s="24"/>
    </row>
    <row r="492" spans="2:7" x14ac:dyDescent="0.2">
      <c r="B492" s="24"/>
      <c r="C492" s="24"/>
      <c r="D492" s="24"/>
      <c r="E492" s="24"/>
      <c r="F492" s="24"/>
      <c r="G492" s="24"/>
    </row>
    <row r="493" spans="2:7" x14ac:dyDescent="0.2">
      <c r="B493" s="24"/>
      <c r="C493" s="24"/>
      <c r="D493" s="24"/>
      <c r="E493" s="24"/>
      <c r="F493" s="24"/>
      <c r="G493" s="24"/>
    </row>
    <row r="494" spans="2:7" x14ac:dyDescent="0.2">
      <c r="B494" s="24"/>
      <c r="C494" s="24"/>
      <c r="D494" s="24"/>
      <c r="E494" s="24"/>
      <c r="F494" s="24"/>
      <c r="G494" s="24"/>
    </row>
    <row r="495" spans="2:7" x14ac:dyDescent="0.2">
      <c r="B495" s="24"/>
      <c r="C495" s="24"/>
      <c r="D495" s="24"/>
      <c r="E495" s="24"/>
      <c r="F495" s="24"/>
      <c r="G495" s="24"/>
    </row>
    <row r="496" spans="2:7" x14ac:dyDescent="0.2">
      <c r="B496" s="24"/>
      <c r="C496" s="24"/>
      <c r="D496" s="24"/>
      <c r="E496" s="24"/>
      <c r="F496" s="24"/>
      <c r="G496" s="24"/>
    </row>
    <row r="497" spans="2:7" x14ac:dyDescent="0.2">
      <c r="B497" s="24"/>
      <c r="C497" s="24"/>
      <c r="D497" s="24"/>
      <c r="E497" s="24"/>
      <c r="F497" s="24"/>
      <c r="G497" s="24"/>
    </row>
    <row r="498" spans="2:7" x14ac:dyDescent="0.2">
      <c r="B498" s="24"/>
      <c r="C498" s="24"/>
      <c r="D498" s="24"/>
      <c r="E498" s="24"/>
      <c r="F498" s="24"/>
      <c r="G498" s="24"/>
    </row>
    <row r="499" spans="2:7" x14ac:dyDescent="0.2">
      <c r="B499" s="24"/>
      <c r="C499" s="24"/>
      <c r="D499" s="24"/>
      <c r="E499" s="24"/>
      <c r="F499" s="24"/>
      <c r="G499" s="24"/>
    </row>
    <row r="500" spans="2:7" x14ac:dyDescent="0.2">
      <c r="B500" s="24"/>
      <c r="C500" s="24"/>
      <c r="D500" s="24"/>
      <c r="E500" s="24"/>
      <c r="F500" s="24"/>
      <c r="G500" s="24"/>
    </row>
    <row r="501" spans="2:7" x14ac:dyDescent="0.2">
      <c r="B501" s="24"/>
      <c r="C501" s="24"/>
      <c r="D501" s="24"/>
      <c r="E501" s="24"/>
      <c r="F501" s="24"/>
      <c r="G501" s="24"/>
    </row>
    <row r="502" spans="2:7" x14ac:dyDescent="0.2">
      <c r="B502" s="24"/>
      <c r="C502" s="24"/>
      <c r="D502" s="24"/>
      <c r="E502" s="24"/>
      <c r="F502" s="24"/>
      <c r="G502" s="24"/>
    </row>
    <row r="503" spans="2:7" x14ac:dyDescent="0.2">
      <c r="B503" s="24"/>
      <c r="C503" s="24"/>
      <c r="D503" s="24"/>
      <c r="E503" s="24"/>
      <c r="F503" s="24"/>
      <c r="G503" s="24"/>
    </row>
    <row r="504" spans="2:7" x14ac:dyDescent="0.2">
      <c r="B504" s="24"/>
      <c r="C504" s="24"/>
      <c r="D504" s="24"/>
      <c r="E504" s="24"/>
      <c r="F504" s="24"/>
      <c r="G504" s="24"/>
    </row>
    <row r="505" spans="2:7" x14ac:dyDescent="0.2">
      <c r="B505" s="24"/>
      <c r="C505" s="24"/>
      <c r="D505" s="24"/>
      <c r="E505" s="24"/>
      <c r="F505" s="24"/>
      <c r="G505" s="24"/>
    </row>
    <row r="506" spans="2:7" x14ac:dyDescent="0.2">
      <c r="B506" s="24"/>
      <c r="C506" s="24"/>
      <c r="D506" s="24"/>
      <c r="E506" s="24"/>
      <c r="F506" s="24"/>
      <c r="G506" s="24"/>
    </row>
    <row r="507" spans="2:7" x14ac:dyDescent="0.2">
      <c r="B507" s="24"/>
      <c r="C507" s="24"/>
      <c r="D507" s="24"/>
      <c r="E507" s="24"/>
      <c r="F507" s="24"/>
      <c r="G507" s="24"/>
    </row>
    <row r="508" spans="2:7" x14ac:dyDescent="0.2">
      <c r="B508" s="24"/>
      <c r="C508" s="24"/>
      <c r="D508" s="24"/>
      <c r="E508" s="24"/>
      <c r="F508" s="24"/>
      <c r="G508" s="24"/>
    </row>
    <row r="509" spans="2:7" x14ac:dyDescent="0.2">
      <c r="B509" s="24"/>
      <c r="C509" s="24"/>
      <c r="D509" s="24"/>
      <c r="E509" s="24"/>
      <c r="F509" s="24"/>
      <c r="G509" s="24"/>
    </row>
    <row r="510" spans="2:7" x14ac:dyDescent="0.2">
      <c r="B510" s="24"/>
      <c r="C510" s="24"/>
      <c r="D510" s="24"/>
      <c r="E510" s="24"/>
      <c r="F510" s="24"/>
      <c r="G510" s="24"/>
    </row>
    <row r="511" spans="2:7" x14ac:dyDescent="0.2">
      <c r="B511" s="24"/>
      <c r="C511" s="24"/>
      <c r="D511" s="24"/>
      <c r="E511" s="24"/>
      <c r="F511" s="24"/>
      <c r="G511" s="24"/>
    </row>
    <row r="512" spans="2:7" x14ac:dyDescent="0.2">
      <c r="B512" s="24"/>
      <c r="C512" s="24"/>
      <c r="D512" s="24"/>
      <c r="E512" s="24"/>
      <c r="F512" s="24"/>
      <c r="G512" s="24"/>
    </row>
    <row r="513" spans="2:7" x14ac:dyDescent="0.2">
      <c r="B513" s="24"/>
      <c r="C513" s="24"/>
      <c r="D513" s="24"/>
      <c r="E513" s="24"/>
      <c r="F513" s="24"/>
      <c r="G513" s="24"/>
    </row>
    <row r="514" spans="2:7" x14ac:dyDescent="0.2">
      <c r="B514" s="24"/>
      <c r="C514" s="24"/>
      <c r="D514" s="24"/>
      <c r="E514" s="24"/>
      <c r="F514" s="24"/>
      <c r="G514" s="24"/>
    </row>
    <row r="515" spans="2:7" x14ac:dyDescent="0.2">
      <c r="B515" s="24"/>
      <c r="C515" s="24"/>
      <c r="D515" s="24"/>
      <c r="E515" s="24"/>
      <c r="F515" s="24"/>
      <c r="G515" s="24"/>
    </row>
    <row r="516" spans="2:7" x14ac:dyDescent="0.2">
      <c r="B516" s="24"/>
      <c r="C516" s="24"/>
      <c r="D516" s="24"/>
      <c r="E516" s="24"/>
      <c r="F516" s="24"/>
      <c r="G516" s="24"/>
    </row>
    <row r="517" spans="2:7" x14ac:dyDescent="0.2">
      <c r="B517" s="24"/>
      <c r="C517" s="24"/>
      <c r="D517" s="24"/>
      <c r="E517" s="24"/>
      <c r="F517" s="24"/>
      <c r="G517" s="24"/>
    </row>
    <row r="518" spans="2:7" x14ac:dyDescent="0.2">
      <c r="B518" s="24"/>
      <c r="C518" s="24"/>
      <c r="D518" s="24"/>
      <c r="E518" s="24"/>
      <c r="F518" s="24"/>
      <c r="G518" s="24"/>
    </row>
    <row r="519" spans="2:7" x14ac:dyDescent="0.2">
      <c r="B519" s="24"/>
      <c r="C519" s="24"/>
      <c r="D519" s="24"/>
      <c r="E519" s="24"/>
      <c r="F519" s="24"/>
      <c r="G519" s="24"/>
    </row>
    <row r="520" spans="2:7" x14ac:dyDescent="0.2">
      <c r="B520" s="24"/>
      <c r="C520" s="24"/>
      <c r="D520" s="24"/>
      <c r="E520" s="24"/>
      <c r="F520" s="24"/>
      <c r="G520" s="24"/>
    </row>
    <row r="521" spans="2:7" x14ac:dyDescent="0.2">
      <c r="B521" s="24"/>
      <c r="C521" s="24"/>
      <c r="D521" s="24"/>
      <c r="E521" s="24"/>
      <c r="F521" s="24"/>
      <c r="G521" s="24"/>
    </row>
    <row r="522" spans="2:7" x14ac:dyDescent="0.2">
      <c r="B522" s="24"/>
      <c r="C522" s="24"/>
      <c r="D522" s="24"/>
      <c r="E522" s="24"/>
      <c r="F522" s="24"/>
      <c r="G522" s="24"/>
    </row>
    <row r="523" spans="2:7" x14ac:dyDescent="0.2">
      <c r="B523" s="24"/>
      <c r="C523" s="24"/>
      <c r="D523" s="24"/>
      <c r="E523" s="24"/>
      <c r="F523" s="24"/>
      <c r="G523" s="24"/>
    </row>
    <row r="524" spans="2:7" x14ac:dyDescent="0.2">
      <c r="B524" s="24"/>
      <c r="C524" s="24"/>
      <c r="D524" s="24"/>
      <c r="E524" s="24"/>
      <c r="F524" s="24"/>
      <c r="G524" s="24"/>
    </row>
    <row r="525" spans="2:7" x14ac:dyDescent="0.2">
      <c r="B525" s="24"/>
      <c r="C525" s="24"/>
      <c r="D525" s="24"/>
      <c r="E525" s="24"/>
      <c r="F525" s="24"/>
      <c r="G525" s="24"/>
    </row>
    <row r="526" spans="2:7" x14ac:dyDescent="0.2">
      <c r="B526" s="24"/>
      <c r="C526" s="24"/>
      <c r="D526" s="24"/>
      <c r="E526" s="24"/>
      <c r="F526" s="24"/>
      <c r="G526" s="24"/>
    </row>
    <row r="527" spans="2:7" x14ac:dyDescent="0.2">
      <c r="B527" s="24"/>
      <c r="C527" s="24"/>
      <c r="D527" s="24"/>
      <c r="E527" s="24"/>
      <c r="F527" s="24"/>
      <c r="G527" s="24"/>
    </row>
    <row r="528" spans="2:7" x14ac:dyDescent="0.2">
      <c r="B528" s="24"/>
      <c r="C528" s="24"/>
      <c r="D528" s="24"/>
      <c r="E528" s="24"/>
      <c r="F528" s="24"/>
      <c r="G528" s="24"/>
    </row>
    <row r="529" spans="2:7" x14ac:dyDescent="0.2">
      <c r="B529" s="24"/>
      <c r="C529" s="24"/>
      <c r="D529" s="24"/>
      <c r="E529" s="24"/>
      <c r="F529" s="24"/>
      <c r="G529" s="24"/>
    </row>
    <row r="530" spans="2:7" x14ac:dyDescent="0.2">
      <c r="B530" s="24"/>
      <c r="C530" s="24"/>
      <c r="D530" s="24"/>
      <c r="E530" s="24"/>
      <c r="F530" s="24"/>
      <c r="G530" s="24"/>
    </row>
    <row r="531" spans="2:7" x14ac:dyDescent="0.2">
      <c r="B531" s="24"/>
      <c r="C531" s="24"/>
      <c r="D531" s="24"/>
      <c r="E531" s="24"/>
      <c r="F531" s="24"/>
      <c r="G531" s="24"/>
    </row>
    <row r="532" spans="2:7" x14ac:dyDescent="0.2">
      <c r="B532" s="24"/>
      <c r="C532" s="24"/>
      <c r="D532" s="24"/>
      <c r="E532" s="24"/>
      <c r="F532" s="24"/>
      <c r="G532" s="24"/>
    </row>
    <row r="533" spans="2:7" x14ac:dyDescent="0.2">
      <c r="B533" s="24"/>
      <c r="C533" s="24"/>
      <c r="D533" s="24"/>
      <c r="E533" s="24"/>
      <c r="F533" s="24"/>
      <c r="G533" s="24"/>
    </row>
    <row r="534" spans="2:7" x14ac:dyDescent="0.2">
      <c r="B534" s="24"/>
      <c r="C534" s="24"/>
      <c r="D534" s="24"/>
      <c r="E534" s="24"/>
      <c r="F534" s="24"/>
      <c r="G534" s="24"/>
    </row>
    <row r="535" spans="2:7" x14ac:dyDescent="0.2">
      <c r="B535" s="24"/>
      <c r="C535" s="24"/>
      <c r="D535" s="24"/>
      <c r="E535" s="24"/>
      <c r="F535" s="24"/>
      <c r="G535" s="24"/>
    </row>
    <row r="536" spans="2:7" x14ac:dyDescent="0.2">
      <c r="B536" s="24"/>
      <c r="C536" s="24"/>
      <c r="D536" s="24"/>
      <c r="E536" s="24"/>
      <c r="F536" s="24"/>
      <c r="G536" s="24"/>
    </row>
    <row r="537" spans="2:7" x14ac:dyDescent="0.2">
      <c r="B537" s="24"/>
      <c r="C537" s="24"/>
      <c r="D537" s="24"/>
      <c r="E537" s="24"/>
      <c r="F537" s="24"/>
      <c r="G537" s="24"/>
    </row>
    <row r="538" spans="2:7" x14ac:dyDescent="0.2">
      <c r="B538" s="24"/>
      <c r="C538" s="24"/>
      <c r="D538" s="24"/>
      <c r="E538" s="24"/>
      <c r="F538" s="24"/>
      <c r="G538" s="24"/>
    </row>
    <row r="539" spans="2:7" x14ac:dyDescent="0.2">
      <c r="B539" s="24"/>
      <c r="C539" s="24"/>
      <c r="D539" s="24"/>
      <c r="E539" s="24"/>
      <c r="F539" s="24"/>
      <c r="G539" s="24"/>
    </row>
    <row r="540" spans="2:7" x14ac:dyDescent="0.2">
      <c r="B540" s="24"/>
      <c r="C540" s="24"/>
      <c r="D540" s="24"/>
      <c r="E540" s="24"/>
      <c r="F540" s="24"/>
      <c r="G540" s="24"/>
    </row>
    <row r="541" spans="2:7" x14ac:dyDescent="0.2">
      <c r="B541" s="24"/>
      <c r="C541" s="24"/>
      <c r="D541" s="24"/>
      <c r="E541" s="24"/>
      <c r="F541" s="24"/>
      <c r="G541" s="24"/>
    </row>
    <row r="542" spans="2:7" x14ac:dyDescent="0.2">
      <c r="B542" s="24"/>
      <c r="C542" s="24"/>
      <c r="D542" s="24"/>
      <c r="E542" s="24"/>
      <c r="F542" s="24"/>
      <c r="G542" s="24"/>
    </row>
    <row r="543" spans="2:7" x14ac:dyDescent="0.2">
      <c r="B543" s="24"/>
      <c r="C543" s="24"/>
      <c r="D543" s="24"/>
      <c r="E543" s="24"/>
      <c r="F543" s="24"/>
      <c r="G543" s="24"/>
    </row>
    <row r="544" spans="2:7" x14ac:dyDescent="0.2">
      <c r="B544" s="24"/>
      <c r="C544" s="24"/>
      <c r="D544" s="24"/>
      <c r="E544" s="24"/>
      <c r="F544" s="24"/>
      <c r="G544" s="24"/>
    </row>
    <row r="545" spans="2:7" x14ac:dyDescent="0.2">
      <c r="B545" s="24"/>
      <c r="C545" s="24"/>
      <c r="D545" s="24"/>
      <c r="E545" s="24"/>
      <c r="F545" s="24"/>
      <c r="G545" s="24"/>
    </row>
    <row r="546" spans="2:7" x14ac:dyDescent="0.2">
      <c r="B546" s="24"/>
      <c r="C546" s="24"/>
      <c r="D546" s="24"/>
      <c r="E546" s="24"/>
      <c r="F546" s="24"/>
      <c r="G546" s="24"/>
    </row>
    <row r="547" spans="2:7" x14ac:dyDescent="0.2">
      <c r="B547" s="24"/>
      <c r="C547" s="24"/>
      <c r="D547" s="24"/>
      <c r="E547" s="24"/>
      <c r="F547" s="24"/>
      <c r="G547" s="24"/>
    </row>
    <row r="548" spans="2:7" x14ac:dyDescent="0.2">
      <c r="B548" s="24"/>
      <c r="C548" s="24"/>
      <c r="D548" s="24"/>
      <c r="E548" s="24"/>
      <c r="F548" s="24"/>
      <c r="G548" s="24"/>
    </row>
    <row r="549" spans="2:7" x14ac:dyDescent="0.2">
      <c r="B549" s="24"/>
      <c r="C549" s="24"/>
      <c r="D549" s="24"/>
      <c r="E549" s="24"/>
      <c r="F549" s="24"/>
      <c r="G549" s="24"/>
    </row>
    <row r="550" spans="2:7" x14ac:dyDescent="0.2">
      <c r="B550" s="24"/>
      <c r="C550" s="24"/>
      <c r="D550" s="24"/>
      <c r="E550" s="24"/>
      <c r="F550" s="24"/>
      <c r="G550" s="24"/>
    </row>
    <row r="551" spans="2:7" x14ac:dyDescent="0.2">
      <c r="B551" s="24"/>
      <c r="C551" s="24"/>
      <c r="D551" s="24"/>
      <c r="E551" s="24"/>
      <c r="F551" s="24"/>
      <c r="G551" s="24"/>
    </row>
    <row r="552" spans="2:7" x14ac:dyDescent="0.2">
      <c r="B552" s="24"/>
      <c r="C552" s="24"/>
      <c r="D552" s="24"/>
      <c r="E552" s="24"/>
      <c r="F552" s="24"/>
      <c r="G552" s="24"/>
    </row>
    <row r="553" spans="2:7" x14ac:dyDescent="0.2">
      <c r="B553" s="24"/>
      <c r="C553" s="24"/>
      <c r="D553" s="24"/>
      <c r="E553" s="24"/>
      <c r="F553" s="24"/>
      <c r="G553" s="24"/>
    </row>
    <row r="554" spans="2:7" x14ac:dyDescent="0.2">
      <c r="B554" s="24"/>
      <c r="C554" s="24"/>
      <c r="D554" s="24"/>
      <c r="E554" s="24"/>
      <c r="F554" s="24"/>
      <c r="G554" s="24"/>
    </row>
    <row r="555" spans="2:7" x14ac:dyDescent="0.2">
      <c r="B555" s="24"/>
      <c r="C555" s="24"/>
      <c r="D555" s="24"/>
      <c r="E555" s="24"/>
      <c r="F555" s="24"/>
      <c r="G555" s="24"/>
    </row>
    <row r="556" spans="2:7" x14ac:dyDescent="0.2">
      <c r="B556" s="24"/>
      <c r="C556" s="24"/>
      <c r="D556" s="24"/>
      <c r="E556" s="24"/>
      <c r="F556" s="24"/>
      <c r="G556" s="24"/>
    </row>
    <row r="557" spans="2:7" x14ac:dyDescent="0.2">
      <c r="B557" s="24"/>
      <c r="C557" s="24"/>
      <c r="D557" s="24"/>
      <c r="E557" s="24"/>
      <c r="F557" s="24"/>
      <c r="G557" s="24"/>
    </row>
    <row r="558" spans="2:7" x14ac:dyDescent="0.2">
      <c r="B558" s="24"/>
      <c r="C558" s="24"/>
      <c r="D558" s="24"/>
      <c r="E558" s="24"/>
      <c r="F558" s="24"/>
      <c r="G558" s="24"/>
    </row>
    <row r="559" spans="2:7" x14ac:dyDescent="0.2">
      <c r="B559" s="24"/>
      <c r="C559" s="24"/>
      <c r="D559" s="24"/>
      <c r="E559" s="24"/>
      <c r="F559" s="24"/>
      <c r="G559" s="24"/>
    </row>
    <row r="560" spans="2:7" x14ac:dyDescent="0.2">
      <c r="B560" s="24"/>
      <c r="C560" s="24"/>
      <c r="D560" s="24"/>
      <c r="E560" s="24"/>
      <c r="F560" s="24"/>
      <c r="G560" s="24"/>
    </row>
    <row r="561" spans="2:7" x14ac:dyDescent="0.2">
      <c r="B561" s="24"/>
      <c r="C561" s="24"/>
      <c r="D561" s="24"/>
      <c r="E561" s="24"/>
      <c r="F561" s="24"/>
      <c r="G561" s="24"/>
    </row>
    <row r="562" spans="2:7" x14ac:dyDescent="0.2">
      <c r="B562" s="24"/>
      <c r="C562" s="24"/>
      <c r="D562" s="24"/>
      <c r="E562" s="24"/>
      <c r="F562" s="24"/>
      <c r="G562" s="24"/>
    </row>
    <row r="563" spans="2:7" x14ac:dyDescent="0.2">
      <c r="B563" s="24"/>
      <c r="C563" s="24"/>
      <c r="D563" s="24"/>
      <c r="E563" s="24"/>
      <c r="F563" s="24"/>
      <c r="G563" s="24"/>
    </row>
    <row r="564" spans="2:7" x14ac:dyDescent="0.2">
      <c r="B564" s="24"/>
      <c r="C564" s="24"/>
      <c r="D564" s="24"/>
      <c r="E564" s="24"/>
      <c r="F564" s="24"/>
      <c r="G564" s="24"/>
    </row>
    <row r="565" spans="2:7" x14ac:dyDescent="0.2">
      <c r="B565" s="24"/>
      <c r="C565" s="24"/>
      <c r="D565" s="24"/>
      <c r="E565" s="24"/>
      <c r="F565" s="24"/>
      <c r="G565" s="24"/>
    </row>
    <row r="566" spans="2:7" x14ac:dyDescent="0.2">
      <c r="B566" s="24"/>
      <c r="C566" s="24"/>
      <c r="D566" s="24"/>
      <c r="E566" s="24"/>
      <c r="F566" s="24"/>
      <c r="G566" s="24"/>
    </row>
    <row r="567" spans="2:7" x14ac:dyDescent="0.2">
      <c r="B567" s="24"/>
      <c r="C567" s="24"/>
      <c r="D567" s="24"/>
      <c r="E567" s="24"/>
      <c r="F567" s="24"/>
      <c r="G567" s="24"/>
    </row>
    <row r="568" spans="2:7" x14ac:dyDescent="0.2">
      <c r="B568" s="24"/>
      <c r="C568" s="24"/>
      <c r="D568" s="24"/>
      <c r="E568" s="24"/>
      <c r="F568" s="24"/>
      <c r="G568" s="24"/>
    </row>
    <row r="569" spans="2:7" x14ac:dyDescent="0.2">
      <c r="B569" s="24"/>
      <c r="C569" s="24"/>
      <c r="D569" s="24"/>
      <c r="E569" s="24"/>
      <c r="F569" s="24"/>
      <c r="G569" s="24"/>
    </row>
    <row r="570" spans="2:7" x14ac:dyDescent="0.2">
      <c r="B570" s="24"/>
      <c r="C570" s="24"/>
      <c r="D570" s="24"/>
      <c r="E570" s="24"/>
      <c r="F570" s="24"/>
      <c r="G570" s="24"/>
    </row>
    <row r="571" spans="2:7" x14ac:dyDescent="0.2">
      <c r="B571" s="24"/>
      <c r="C571" s="24"/>
      <c r="D571" s="24"/>
      <c r="E571" s="24"/>
      <c r="F571" s="24"/>
      <c r="G571" s="24"/>
    </row>
    <row r="572" spans="2:7" x14ac:dyDescent="0.2">
      <c r="B572" s="24"/>
      <c r="C572" s="24"/>
      <c r="D572" s="24"/>
      <c r="E572" s="24"/>
      <c r="F572" s="24"/>
      <c r="G572" s="24"/>
    </row>
    <row r="573" spans="2:7" x14ac:dyDescent="0.2">
      <c r="B573" s="24"/>
      <c r="C573" s="24"/>
      <c r="D573" s="24"/>
      <c r="E573" s="24"/>
      <c r="F573" s="24"/>
      <c r="G573" s="24"/>
    </row>
    <row r="574" spans="2:7" x14ac:dyDescent="0.2">
      <c r="B574" s="24"/>
      <c r="C574" s="24"/>
      <c r="D574" s="24"/>
      <c r="E574" s="24"/>
      <c r="F574" s="24"/>
      <c r="G574" s="24"/>
    </row>
    <row r="575" spans="2:7" x14ac:dyDescent="0.2">
      <c r="B575" s="24"/>
      <c r="C575" s="24"/>
      <c r="D575" s="24"/>
      <c r="E575" s="24"/>
      <c r="F575" s="24"/>
      <c r="G575" s="24"/>
    </row>
    <row r="576" spans="2:7" x14ac:dyDescent="0.2">
      <c r="B576" s="24"/>
      <c r="C576" s="24"/>
      <c r="D576" s="24"/>
      <c r="E576" s="24"/>
      <c r="F576" s="24"/>
      <c r="G576" s="24"/>
    </row>
    <row r="577" spans="2:7" x14ac:dyDescent="0.2">
      <c r="B577" s="24"/>
      <c r="C577" s="24"/>
      <c r="D577" s="24"/>
      <c r="E577" s="24"/>
      <c r="F577" s="24"/>
      <c r="G577" s="24"/>
    </row>
    <row r="578" spans="2:7" x14ac:dyDescent="0.2">
      <c r="B578" s="24"/>
      <c r="C578" s="24"/>
      <c r="D578" s="24"/>
      <c r="E578" s="24"/>
      <c r="F578" s="24"/>
      <c r="G578" s="24"/>
    </row>
    <row r="579" spans="2:7" x14ac:dyDescent="0.2">
      <c r="B579" s="24"/>
      <c r="C579" s="24"/>
      <c r="D579" s="24"/>
      <c r="E579" s="24"/>
      <c r="F579" s="24"/>
      <c r="G579" s="24"/>
    </row>
    <row r="580" spans="2:7" x14ac:dyDescent="0.2">
      <c r="B580" s="24"/>
      <c r="C580" s="24"/>
      <c r="D580" s="24"/>
      <c r="E580" s="24"/>
      <c r="F580" s="24"/>
      <c r="G580" s="24"/>
    </row>
    <row r="581" spans="2:7" x14ac:dyDescent="0.2">
      <c r="B581" s="24"/>
      <c r="C581" s="24"/>
      <c r="D581" s="24"/>
      <c r="E581" s="24"/>
      <c r="F581" s="24"/>
      <c r="G581" s="24"/>
    </row>
    <row r="582" spans="2:7" x14ac:dyDescent="0.2">
      <c r="B582" s="24"/>
      <c r="C582" s="24"/>
      <c r="D582" s="24"/>
      <c r="E582" s="24"/>
      <c r="F582" s="24"/>
      <c r="G582" s="24"/>
    </row>
    <row r="583" spans="2:7" x14ac:dyDescent="0.2">
      <c r="B583" s="24"/>
      <c r="C583" s="24"/>
      <c r="D583" s="24"/>
      <c r="E583" s="24"/>
      <c r="F583" s="24"/>
      <c r="G583" s="24"/>
    </row>
    <row r="584" spans="2:7" x14ac:dyDescent="0.2">
      <c r="B584" s="24"/>
      <c r="C584" s="24"/>
      <c r="D584" s="24"/>
      <c r="E584" s="24"/>
      <c r="F584" s="24"/>
      <c r="G584" s="24"/>
    </row>
    <row r="585" spans="2:7" x14ac:dyDescent="0.2">
      <c r="B585" s="24"/>
      <c r="C585" s="24"/>
      <c r="D585" s="24"/>
      <c r="E585" s="24"/>
      <c r="F585" s="24"/>
      <c r="G585" s="24"/>
    </row>
    <row r="586" spans="2:7" x14ac:dyDescent="0.2">
      <c r="B586" s="24"/>
      <c r="C586" s="24"/>
      <c r="D586" s="24"/>
      <c r="E586" s="24"/>
      <c r="F586" s="24"/>
      <c r="G586" s="24"/>
    </row>
    <row r="587" spans="2:7" x14ac:dyDescent="0.2">
      <c r="B587" s="24"/>
      <c r="C587" s="24"/>
      <c r="D587" s="24"/>
      <c r="E587" s="24"/>
      <c r="F587" s="24"/>
      <c r="G587" s="24"/>
    </row>
    <row r="588" spans="2:7" x14ac:dyDescent="0.2">
      <c r="B588" s="24"/>
      <c r="C588" s="24"/>
      <c r="D588" s="24"/>
      <c r="E588" s="24"/>
      <c r="F588" s="24"/>
      <c r="G588" s="24"/>
    </row>
    <row r="589" spans="2:7" x14ac:dyDescent="0.2">
      <c r="B589" s="24"/>
      <c r="C589" s="24"/>
      <c r="D589" s="24"/>
      <c r="E589" s="24"/>
      <c r="F589" s="24"/>
      <c r="G589" s="24"/>
    </row>
    <row r="590" spans="2:7" x14ac:dyDescent="0.2">
      <c r="B590" s="24"/>
      <c r="C590" s="24"/>
      <c r="D590" s="24"/>
      <c r="E590" s="24"/>
      <c r="F590" s="24"/>
      <c r="G590" s="24"/>
    </row>
    <row r="591" spans="2:7" x14ac:dyDescent="0.2">
      <c r="B591" s="24"/>
      <c r="C591" s="24"/>
      <c r="D591" s="24"/>
      <c r="E591" s="24"/>
      <c r="F591" s="24"/>
      <c r="G591" s="24"/>
    </row>
    <row r="592" spans="2:7" x14ac:dyDescent="0.2">
      <c r="B592" s="24"/>
      <c r="C592" s="24"/>
      <c r="D592" s="24"/>
      <c r="E592" s="24"/>
      <c r="F592" s="24"/>
      <c r="G592" s="24"/>
    </row>
    <row r="593" spans="2:7" x14ac:dyDescent="0.2">
      <c r="B593" s="24"/>
      <c r="C593" s="24"/>
      <c r="D593" s="24"/>
      <c r="E593" s="24"/>
      <c r="F593" s="24"/>
      <c r="G593" s="24"/>
    </row>
    <row r="594" spans="2:7" x14ac:dyDescent="0.2">
      <c r="B594" s="24"/>
      <c r="C594" s="24"/>
      <c r="D594" s="24"/>
      <c r="E594" s="24"/>
      <c r="F594" s="24"/>
      <c r="G594" s="24"/>
    </row>
    <row r="595" spans="2:7" x14ac:dyDescent="0.2">
      <c r="B595" s="24"/>
      <c r="C595" s="24"/>
      <c r="D595" s="24"/>
      <c r="E595" s="24"/>
      <c r="F595" s="24"/>
      <c r="G595" s="24"/>
    </row>
    <row r="596" spans="2:7" x14ac:dyDescent="0.2">
      <c r="B596" s="24"/>
      <c r="C596" s="24"/>
      <c r="D596" s="24"/>
      <c r="E596" s="24"/>
      <c r="F596" s="24"/>
      <c r="G596" s="24"/>
    </row>
    <row r="597" spans="2:7" x14ac:dyDescent="0.2">
      <c r="B597" s="24"/>
      <c r="C597" s="24"/>
      <c r="D597" s="24"/>
      <c r="E597" s="24"/>
      <c r="F597" s="24"/>
      <c r="G597" s="24"/>
    </row>
    <row r="598" spans="2:7" x14ac:dyDescent="0.2">
      <c r="B598" s="24"/>
      <c r="C598" s="24"/>
      <c r="D598" s="24"/>
      <c r="E598" s="24"/>
      <c r="F598" s="24"/>
      <c r="G598" s="24"/>
    </row>
    <row r="599" spans="2:7" x14ac:dyDescent="0.2">
      <c r="B599" s="24"/>
      <c r="C599" s="24"/>
      <c r="D599" s="24"/>
      <c r="E599" s="24"/>
      <c r="F599" s="24"/>
      <c r="G599" s="24"/>
    </row>
    <row r="600" spans="2:7" x14ac:dyDescent="0.2">
      <c r="B600" s="24"/>
      <c r="C600" s="24"/>
      <c r="D600" s="24"/>
      <c r="E600" s="24"/>
      <c r="F600" s="24"/>
      <c r="G600" s="24"/>
    </row>
    <row r="601" spans="2:7" x14ac:dyDescent="0.2">
      <c r="B601" s="24"/>
      <c r="C601" s="24"/>
      <c r="D601" s="24"/>
      <c r="E601" s="24"/>
      <c r="F601" s="24"/>
      <c r="G601" s="24"/>
    </row>
    <row r="602" spans="2:7" x14ac:dyDescent="0.2">
      <c r="B602" s="24"/>
      <c r="C602" s="24"/>
      <c r="D602" s="24"/>
      <c r="E602" s="24"/>
      <c r="F602" s="24"/>
      <c r="G602" s="24"/>
    </row>
    <row r="603" spans="2:7" x14ac:dyDescent="0.2">
      <c r="B603" s="24"/>
      <c r="C603" s="24"/>
      <c r="D603" s="24"/>
      <c r="E603" s="24"/>
      <c r="F603" s="24"/>
      <c r="G603" s="24"/>
    </row>
    <row r="604" spans="2:7" x14ac:dyDescent="0.2">
      <c r="B604" s="24"/>
      <c r="C604" s="24"/>
      <c r="D604" s="24"/>
      <c r="E604" s="24"/>
      <c r="F604" s="24"/>
      <c r="G604" s="24"/>
    </row>
    <row r="605" spans="2:7" x14ac:dyDescent="0.2">
      <c r="B605" s="24"/>
      <c r="C605" s="24"/>
      <c r="D605" s="24"/>
      <c r="E605" s="24"/>
      <c r="F605" s="24"/>
      <c r="G605" s="24"/>
    </row>
    <row r="606" spans="2:7" x14ac:dyDescent="0.2">
      <c r="B606" s="24"/>
      <c r="C606" s="24"/>
      <c r="D606" s="24"/>
      <c r="E606" s="24"/>
      <c r="F606" s="24"/>
      <c r="G606" s="24"/>
    </row>
    <row r="607" spans="2:7" x14ac:dyDescent="0.2">
      <c r="B607" s="24"/>
      <c r="C607" s="24"/>
      <c r="D607" s="24"/>
      <c r="E607" s="24"/>
      <c r="F607" s="24"/>
      <c r="G607" s="24"/>
    </row>
    <row r="608" spans="2:7" x14ac:dyDescent="0.2">
      <c r="B608" s="24"/>
      <c r="C608" s="24"/>
      <c r="D608" s="24"/>
      <c r="E608" s="24"/>
      <c r="F608" s="24"/>
      <c r="G608" s="24"/>
    </row>
    <row r="609" spans="2:7" x14ac:dyDescent="0.2">
      <c r="B609" s="24"/>
      <c r="C609" s="24"/>
      <c r="D609" s="24"/>
      <c r="E609" s="24"/>
      <c r="F609" s="24"/>
      <c r="G609" s="24"/>
    </row>
    <row r="610" spans="2:7" x14ac:dyDescent="0.2">
      <c r="B610" s="24"/>
      <c r="C610" s="24"/>
      <c r="D610" s="24"/>
      <c r="E610" s="24"/>
      <c r="F610" s="24"/>
      <c r="G610" s="24"/>
    </row>
    <row r="611" spans="2:7" x14ac:dyDescent="0.2">
      <c r="B611" s="24"/>
      <c r="C611" s="24"/>
      <c r="D611" s="24"/>
      <c r="E611" s="24"/>
      <c r="F611" s="24"/>
      <c r="G611" s="24"/>
    </row>
    <row r="612" spans="2:7" x14ac:dyDescent="0.2">
      <c r="B612" s="24"/>
      <c r="C612" s="24"/>
      <c r="D612" s="24"/>
      <c r="E612" s="24"/>
      <c r="F612" s="24"/>
      <c r="G612" s="24"/>
    </row>
    <row r="613" spans="2:7" x14ac:dyDescent="0.2">
      <c r="B613" s="24"/>
      <c r="C613" s="24"/>
      <c r="D613" s="24"/>
      <c r="E613" s="24"/>
      <c r="F613" s="24"/>
      <c r="G613" s="24"/>
    </row>
    <row r="614" spans="2:7" x14ac:dyDescent="0.2">
      <c r="B614" s="24"/>
      <c r="C614" s="24"/>
      <c r="D614" s="24"/>
      <c r="E614" s="24"/>
      <c r="F614" s="24"/>
      <c r="G614" s="24"/>
    </row>
    <row r="615" spans="2:7" x14ac:dyDescent="0.2">
      <c r="B615" s="24"/>
      <c r="C615" s="24"/>
      <c r="D615" s="24"/>
      <c r="E615" s="24"/>
      <c r="F615" s="24"/>
      <c r="G615" s="24"/>
    </row>
    <row r="616" spans="2:7" x14ac:dyDescent="0.2">
      <c r="B616" s="24"/>
      <c r="C616" s="24"/>
      <c r="D616" s="24"/>
      <c r="E616" s="24"/>
      <c r="F616" s="24"/>
      <c r="G616" s="24"/>
    </row>
    <row r="617" spans="2:7" x14ac:dyDescent="0.2">
      <c r="B617" s="24"/>
      <c r="C617" s="24"/>
      <c r="D617" s="24"/>
      <c r="E617" s="24"/>
      <c r="F617" s="24"/>
      <c r="G617" s="24"/>
    </row>
    <row r="618" spans="2:7" x14ac:dyDescent="0.2">
      <c r="B618" s="24"/>
      <c r="C618" s="24"/>
      <c r="D618" s="24"/>
      <c r="E618" s="24"/>
      <c r="F618" s="24"/>
      <c r="G618" s="24"/>
    </row>
    <row r="619" spans="2:7" x14ac:dyDescent="0.2">
      <c r="B619" s="24"/>
      <c r="C619" s="24"/>
      <c r="D619" s="24"/>
      <c r="E619" s="24"/>
      <c r="F619" s="24"/>
      <c r="G619" s="24"/>
    </row>
    <row r="620" spans="2:7" x14ac:dyDescent="0.2">
      <c r="B620" s="24"/>
      <c r="C620" s="24"/>
      <c r="D620" s="24"/>
      <c r="E620" s="24"/>
      <c r="F620" s="24"/>
      <c r="G620" s="24"/>
    </row>
    <row r="621" spans="2:7" x14ac:dyDescent="0.2">
      <c r="B621" s="24"/>
      <c r="C621" s="24"/>
      <c r="D621" s="24"/>
      <c r="E621" s="24"/>
      <c r="F621" s="24"/>
      <c r="G621" s="24"/>
    </row>
    <row r="622" spans="2:7" x14ac:dyDescent="0.2">
      <c r="B622" s="24"/>
      <c r="C622" s="24"/>
      <c r="D622" s="24"/>
      <c r="E622" s="24"/>
      <c r="F622" s="24"/>
      <c r="G622" s="24"/>
    </row>
    <row r="623" spans="2:7" x14ac:dyDescent="0.2">
      <c r="B623" s="24"/>
      <c r="C623" s="24"/>
      <c r="D623" s="24"/>
      <c r="E623" s="24"/>
      <c r="F623" s="24"/>
      <c r="G623" s="24"/>
    </row>
    <row r="624" spans="2:7" x14ac:dyDescent="0.2">
      <c r="B624" s="24"/>
      <c r="C624" s="24"/>
      <c r="D624" s="24"/>
      <c r="E624" s="24"/>
      <c r="F624" s="24"/>
      <c r="G624" s="24"/>
    </row>
    <row r="625" spans="2:7" x14ac:dyDescent="0.2">
      <c r="B625" s="24"/>
      <c r="C625" s="24"/>
      <c r="D625" s="24"/>
      <c r="E625" s="24"/>
      <c r="F625" s="24"/>
      <c r="G625" s="24"/>
    </row>
    <row r="626" spans="2:7" x14ac:dyDescent="0.2">
      <c r="B626" s="24"/>
      <c r="C626" s="24"/>
      <c r="D626" s="24"/>
      <c r="E626" s="24"/>
      <c r="F626" s="24"/>
      <c r="G626" s="24"/>
    </row>
    <row r="627" spans="2:7" x14ac:dyDescent="0.2">
      <c r="B627" s="24"/>
      <c r="C627" s="24"/>
      <c r="D627" s="24"/>
      <c r="E627" s="24"/>
      <c r="F627" s="24"/>
      <c r="G627" s="24"/>
    </row>
    <row r="628" spans="2:7" x14ac:dyDescent="0.2">
      <c r="B628" s="24"/>
      <c r="C628" s="24"/>
      <c r="D628" s="24"/>
      <c r="E628" s="24"/>
      <c r="F628" s="24"/>
      <c r="G628" s="24"/>
    </row>
    <row r="629" spans="2:7" x14ac:dyDescent="0.2">
      <c r="B629" s="24"/>
      <c r="C629" s="24"/>
      <c r="D629" s="24"/>
      <c r="E629" s="24"/>
      <c r="F629" s="24"/>
      <c r="G629" s="24"/>
    </row>
    <row r="630" spans="2:7" x14ac:dyDescent="0.2">
      <c r="B630" s="24"/>
      <c r="C630" s="24"/>
      <c r="D630" s="24"/>
      <c r="E630" s="24"/>
      <c r="F630" s="24"/>
      <c r="G630" s="24"/>
    </row>
    <row r="631" spans="2:7" x14ac:dyDescent="0.2">
      <c r="B631" s="24"/>
      <c r="C631" s="24"/>
      <c r="D631" s="24"/>
      <c r="E631" s="24"/>
      <c r="F631" s="24"/>
      <c r="G631" s="24"/>
    </row>
    <row r="632" spans="2:7" x14ac:dyDescent="0.2">
      <c r="B632" s="24"/>
      <c r="C632" s="24"/>
      <c r="D632" s="24"/>
      <c r="E632" s="24"/>
      <c r="F632" s="24"/>
      <c r="G632" s="24"/>
    </row>
    <row r="633" spans="2:7" x14ac:dyDescent="0.2">
      <c r="B633" s="24"/>
      <c r="C633" s="24"/>
      <c r="D633" s="24"/>
      <c r="E633" s="24"/>
      <c r="F633" s="24"/>
      <c r="G633" s="24"/>
    </row>
    <row r="634" spans="2:7" x14ac:dyDescent="0.2">
      <c r="B634" s="24"/>
      <c r="C634" s="24"/>
      <c r="D634" s="24"/>
      <c r="E634" s="24"/>
      <c r="F634" s="24"/>
      <c r="G634" s="24"/>
    </row>
    <row r="635" spans="2:7" x14ac:dyDescent="0.2">
      <c r="B635" s="24"/>
      <c r="C635" s="24"/>
      <c r="D635" s="24"/>
      <c r="E635" s="24"/>
      <c r="F635" s="24"/>
      <c r="G635" s="24"/>
    </row>
    <row r="636" spans="2:7" x14ac:dyDescent="0.2">
      <c r="B636" s="24"/>
      <c r="C636" s="24"/>
      <c r="D636" s="24"/>
      <c r="E636" s="24"/>
      <c r="F636" s="24"/>
      <c r="G636" s="24"/>
    </row>
    <row r="637" spans="2:7" x14ac:dyDescent="0.2">
      <c r="B637" s="24"/>
      <c r="C637" s="24"/>
      <c r="D637" s="24"/>
      <c r="E637" s="24"/>
      <c r="F637" s="24"/>
      <c r="G637" s="24"/>
    </row>
    <row r="638" spans="2:7" x14ac:dyDescent="0.2">
      <c r="B638" s="24"/>
      <c r="C638" s="24"/>
      <c r="D638" s="24"/>
      <c r="E638" s="24"/>
      <c r="F638" s="24"/>
      <c r="G638" s="24"/>
    </row>
    <row r="639" spans="2:7" x14ac:dyDescent="0.2">
      <c r="B639" s="24"/>
      <c r="C639" s="24"/>
      <c r="D639" s="24"/>
      <c r="E639" s="24"/>
      <c r="F639" s="24"/>
      <c r="G639" s="24"/>
    </row>
    <row r="640" spans="2:7" x14ac:dyDescent="0.2">
      <c r="B640" s="24"/>
      <c r="C640" s="24"/>
      <c r="D640" s="24"/>
      <c r="E640" s="24"/>
      <c r="F640" s="24"/>
      <c r="G640" s="24"/>
    </row>
    <row r="641" spans="2:7" x14ac:dyDescent="0.2">
      <c r="B641" s="24"/>
      <c r="C641" s="24"/>
      <c r="D641" s="24"/>
      <c r="E641" s="24"/>
      <c r="F641" s="24"/>
      <c r="G641" s="24"/>
    </row>
    <row r="642" spans="2:7" x14ac:dyDescent="0.2">
      <c r="B642" s="24"/>
      <c r="C642" s="24"/>
      <c r="D642" s="24"/>
      <c r="E642" s="24"/>
      <c r="F642" s="24"/>
      <c r="G642" s="24"/>
    </row>
    <row r="643" spans="2:7" x14ac:dyDescent="0.2">
      <c r="B643" s="24"/>
      <c r="C643" s="24"/>
      <c r="D643" s="24"/>
      <c r="E643" s="24"/>
      <c r="F643" s="24"/>
      <c r="G643" s="24"/>
    </row>
    <row r="644" spans="2:7" x14ac:dyDescent="0.2">
      <c r="B644" s="24"/>
      <c r="C644" s="24"/>
      <c r="D644" s="24"/>
      <c r="E644" s="24"/>
      <c r="F644" s="24"/>
      <c r="G644" s="24"/>
    </row>
    <row r="645" spans="2:7" x14ac:dyDescent="0.2">
      <c r="B645" s="24"/>
      <c r="C645" s="24"/>
      <c r="D645" s="24"/>
      <c r="E645" s="24"/>
      <c r="F645" s="24"/>
      <c r="G645" s="24"/>
    </row>
    <row r="646" spans="2:7" x14ac:dyDescent="0.2">
      <c r="B646" s="24"/>
      <c r="C646" s="24"/>
      <c r="D646" s="24"/>
      <c r="E646" s="24"/>
      <c r="F646" s="24"/>
      <c r="G646" s="24"/>
    </row>
    <row r="647" spans="2:7" x14ac:dyDescent="0.2">
      <c r="B647" s="24"/>
      <c r="C647" s="24"/>
      <c r="D647" s="24"/>
      <c r="E647" s="24"/>
      <c r="F647" s="24"/>
      <c r="G647" s="24"/>
    </row>
    <row r="648" spans="2:7" x14ac:dyDescent="0.2">
      <c r="B648" s="24"/>
      <c r="C648" s="24"/>
      <c r="D648" s="24"/>
      <c r="E648" s="24"/>
      <c r="F648" s="24"/>
      <c r="G648" s="24"/>
    </row>
    <row r="649" spans="2:7" x14ac:dyDescent="0.2">
      <c r="B649" s="24"/>
      <c r="C649" s="24"/>
      <c r="D649" s="24"/>
      <c r="E649" s="24"/>
      <c r="F649" s="24"/>
      <c r="G649" s="24"/>
    </row>
    <row r="650" spans="2:7" x14ac:dyDescent="0.2">
      <c r="B650" s="24"/>
      <c r="C650" s="24"/>
      <c r="D650" s="24"/>
      <c r="E650" s="24"/>
      <c r="F650" s="24"/>
      <c r="G650" s="24"/>
    </row>
    <row r="651" spans="2:7" x14ac:dyDescent="0.2">
      <c r="B651" s="24"/>
      <c r="C651" s="24"/>
      <c r="D651" s="24"/>
      <c r="E651" s="24"/>
      <c r="F651" s="24"/>
      <c r="G651" s="24"/>
    </row>
    <row r="652" spans="2:7" x14ac:dyDescent="0.2">
      <c r="B652" s="24"/>
      <c r="C652" s="24"/>
      <c r="D652" s="24"/>
      <c r="E652" s="24"/>
      <c r="F652" s="24"/>
      <c r="G652" s="24"/>
    </row>
    <row r="653" spans="2:7" x14ac:dyDescent="0.2">
      <c r="B653" s="24"/>
      <c r="C653" s="24"/>
      <c r="D653" s="24"/>
      <c r="E653" s="24"/>
      <c r="F653" s="24"/>
      <c r="G653" s="24"/>
    </row>
    <row r="654" spans="2:7" x14ac:dyDescent="0.2">
      <c r="B654" s="24"/>
      <c r="C654" s="24"/>
      <c r="D654" s="24"/>
      <c r="E654" s="24"/>
      <c r="F654" s="24"/>
      <c r="G654" s="24"/>
    </row>
    <row r="655" spans="2:7" x14ac:dyDescent="0.2">
      <c r="B655" s="24"/>
      <c r="C655" s="24"/>
      <c r="D655" s="24"/>
      <c r="E655" s="24"/>
      <c r="F655" s="24"/>
      <c r="G655" s="24"/>
    </row>
    <row r="656" spans="2:7" x14ac:dyDescent="0.2">
      <c r="B656" s="24"/>
      <c r="C656" s="24"/>
      <c r="D656" s="24"/>
      <c r="E656" s="24"/>
      <c r="F656" s="24"/>
      <c r="G656" s="24"/>
    </row>
    <row r="657" spans="2:7" x14ac:dyDescent="0.2">
      <c r="B657" s="24"/>
      <c r="C657" s="24"/>
      <c r="D657" s="24"/>
      <c r="E657" s="24"/>
      <c r="F657" s="24"/>
      <c r="G657" s="24"/>
    </row>
    <row r="658" spans="2:7" x14ac:dyDescent="0.2">
      <c r="B658" s="24"/>
      <c r="C658" s="24"/>
      <c r="D658" s="24"/>
      <c r="E658" s="24"/>
      <c r="F658" s="24"/>
      <c r="G658" s="24"/>
    </row>
    <row r="659" spans="2:7" x14ac:dyDescent="0.2">
      <c r="B659" s="24"/>
      <c r="C659" s="24"/>
      <c r="D659" s="24"/>
      <c r="E659" s="24"/>
      <c r="F659" s="24"/>
      <c r="G659" s="24"/>
    </row>
    <row r="660" spans="2:7" x14ac:dyDescent="0.2">
      <c r="B660" s="24"/>
      <c r="C660" s="24"/>
      <c r="D660" s="24"/>
      <c r="E660" s="24"/>
      <c r="F660" s="24"/>
      <c r="G660" s="24"/>
    </row>
    <row r="661" spans="2:7" x14ac:dyDescent="0.2">
      <c r="B661" s="24"/>
      <c r="C661" s="24"/>
      <c r="D661" s="24"/>
      <c r="E661" s="24"/>
      <c r="F661" s="24"/>
      <c r="G661" s="24"/>
    </row>
    <row r="662" spans="2:7" x14ac:dyDescent="0.2">
      <c r="B662" s="24"/>
      <c r="C662" s="24"/>
      <c r="D662" s="24"/>
      <c r="E662" s="24"/>
      <c r="F662" s="24"/>
      <c r="G662" s="24"/>
    </row>
    <row r="663" spans="2:7" x14ac:dyDescent="0.2">
      <c r="B663" s="24"/>
      <c r="C663" s="24"/>
      <c r="D663" s="24"/>
      <c r="E663" s="24"/>
      <c r="F663" s="24"/>
      <c r="G663" s="24"/>
    </row>
    <row r="664" spans="2:7" x14ac:dyDescent="0.2">
      <c r="B664" s="24"/>
      <c r="C664" s="24"/>
      <c r="D664" s="24"/>
      <c r="E664" s="24"/>
      <c r="F664" s="24"/>
      <c r="G664" s="24"/>
    </row>
    <row r="665" spans="2:7" x14ac:dyDescent="0.2">
      <c r="B665" s="24"/>
      <c r="C665" s="24"/>
      <c r="D665" s="24"/>
      <c r="E665" s="24"/>
      <c r="F665" s="24"/>
      <c r="G665" s="24"/>
    </row>
    <row r="666" spans="2:7" x14ac:dyDescent="0.2">
      <c r="B666" s="24"/>
      <c r="C666" s="24"/>
      <c r="D666" s="24"/>
      <c r="E666" s="24"/>
      <c r="F666" s="24"/>
      <c r="G666" s="24"/>
    </row>
    <row r="667" spans="2:7" x14ac:dyDescent="0.2">
      <c r="B667" s="24"/>
      <c r="C667" s="24"/>
      <c r="D667" s="24"/>
      <c r="E667" s="24"/>
      <c r="F667" s="24"/>
      <c r="G667" s="24"/>
    </row>
    <row r="668" spans="2:7" x14ac:dyDescent="0.2">
      <c r="B668" s="24"/>
      <c r="C668" s="24"/>
      <c r="D668" s="24"/>
      <c r="E668" s="24"/>
      <c r="F668" s="24"/>
      <c r="G668" s="24"/>
    </row>
    <row r="669" spans="2:7" x14ac:dyDescent="0.2">
      <c r="B669" s="24"/>
      <c r="C669" s="24"/>
      <c r="D669" s="24"/>
      <c r="E669" s="24"/>
      <c r="F669" s="24"/>
      <c r="G669" s="24"/>
    </row>
    <row r="670" spans="2:7" x14ac:dyDescent="0.2">
      <c r="B670" s="24"/>
      <c r="C670" s="24"/>
      <c r="D670" s="24"/>
      <c r="E670" s="24"/>
      <c r="F670" s="24"/>
      <c r="G670" s="24"/>
    </row>
    <row r="671" spans="2:7" x14ac:dyDescent="0.2">
      <c r="B671" s="24"/>
      <c r="C671" s="24"/>
      <c r="D671" s="24"/>
      <c r="E671" s="24"/>
      <c r="F671" s="24"/>
      <c r="G671" s="24"/>
    </row>
    <row r="672" spans="2:7" x14ac:dyDescent="0.2">
      <c r="B672" s="24"/>
      <c r="C672" s="24"/>
      <c r="D672" s="24"/>
      <c r="E672" s="24"/>
      <c r="F672" s="24"/>
      <c r="G672" s="24"/>
    </row>
    <row r="673" spans="2:7" x14ac:dyDescent="0.2">
      <c r="B673" s="24"/>
      <c r="C673" s="24"/>
      <c r="D673" s="24"/>
      <c r="E673" s="24"/>
      <c r="F673" s="24"/>
      <c r="G673" s="24"/>
    </row>
    <row r="674" spans="2:7" x14ac:dyDescent="0.2">
      <c r="B674" s="24"/>
      <c r="C674" s="24"/>
      <c r="D674" s="24"/>
      <c r="E674" s="24"/>
      <c r="F674" s="24"/>
      <c r="G674" s="24"/>
    </row>
    <row r="675" spans="2:7" x14ac:dyDescent="0.2">
      <c r="B675" s="24"/>
      <c r="C675" s="24"/>
      <c r="D675" s="24"/>
      <c r="E675" s="24"/>
      <c r="F675" s="24"/>
      <c r="G675" s="24"/>
    </row>
    <row r="676" spans="2:7" x14ac:dyDescent="0.2">
      <c r="B676" s="24"/>
      <c r="C676" s="24"/>
      <c r="D676" s="24"/>
      <c r="E676" s="24"/>
      <c r="F676" s="24"/>
      <c r="G676" s="24"/>
    </row>
    <row r="677" spans="2:7" x14ac:dyDescent="0.2">
      <c r="B677" s="24"/>
      <c r="C677" s="24"/>
      <c r="D677" s="24"/>
      <c r="E677" s="24"/>
      <c r="F677" s="24"/>
      <c r="G677" s="24"/>
    </row>
    <row r="678" spans="2:7" x14ac:dyDescent="0.2">
      <c r="B678" s="24"/>
      <c r="C678" s="24"/>
      <c r="D678" s="24"/>
      <c r="E678" s="24"/>
      <c r="F678" s="24"/>
      <c r="G678" s="24"/>
    </row>
    <row r="679" spans="2:7" x14ac:dyDescent="0.2">
      <c r="B679" s="24"/>
      <c r="C679" s="24"/>
      <c r="D679" s="24"/>
      <c r="E679" s="24"/>
      <c r="F679" s="24"/>
      <c r="G679" s="24"/>
    </row>
    <row r="680" spans="2:7" x14ac:dyDescent="0.2">
      <c r="B680" s="24"/>
      <c r="C680" s="24"/>
      <c r="D680" s="24"/>
      <c r="E680" s="24"/>
      <c r="F680" s="24"/>
      <c r="G680" s="24"/>
    </row>
    <row r="681" spans="2:7" x14ac:dyDescent="0.2">
      <c r="B681" s="24"/>
      <c r="C681" s="24"/>
      <c r="D681" s="24"/>
      <c r="E681" s="24"/>
      <c r="F681" s="24"/>
      <c r="G681" s="24"/>
    </row>
    <row r="682" spans="2:7" x14ac:dyDescent="0.2">
      <c r="B682" s="24"/>
      <c r="C682" s="24"/>
      <c r="D682" s="24"/>
      <c r="E682" s="24"/>
      <c r="F682" s="24"/>
      <c r="G682" s="24"/>
    </row>
    <row r="683" spans="2:7" x14ac:dyDescent="0.2">
      <c r="B683" s="24"/>
      <c r="C683" s="24"/>
      <c r="D683" s="24"/>
      <c r="E683" s="24"/>
      <c r="F683" s="24"/>
      <c r="G683" s="24"/>
    </row>
    <row r="684" spans="2:7" x14ac:dyDescent="0.2">
      <c r="B684" s="24"/>
      <c r="C684" s="24"/>
      <c r="D684" s="24"/>
      <c r="E684" s="24"/>
      <c r="F684" s="24"/>
      <c r="G684" s="24"/>
    </row>
    <row r="685" spans="2:7" x14ac:dyDescent="0.2">
      <c r="B685" s="24"/>
      <c r="C685" s="24"/>
      <c r="D685" s="24"/>
      <c r="E685" s="24"/>
      <c r="F685" s="24"/>
      <c r="G685" s="24"/>
    </row>
    <row r="686" spans="2:7" x14ac:dyDescent="0.2">
      <c r="B686" s="24"/>
      <c r="C686" s="24"/>
      <c r="D686" s="24"/>
      <c r="E686" s="24"/>
      <c r="F686" s="24"/>
      <c r="G686" s="24"/>
    </row>
    <row r="687" spans="2:7" x14ac:dyDescent="0.2">
      <c r="B687" s="24"/>
      <c r="C687" s="24"/>
      <c r="D687" s="24"/>
      <c r="E687" s="24"/>
      <c r="F687" s="24"/>
      <c r="G687" s="24"/>
    </row>
    <row r="688" spans="2:7" x14ac:dyDescent="0.2">
      <c r="B688" s="24"/>
      <c r="C688" s="24"/>
      <c r="D688" s="24"/>
      <c r="E688" s="24"/>
      <c r="F688" s="24"/>
      <c r="G688" s="24"/>
    </row>
    <row r="689" spans="2:7" x14ac:dyDescent="0.2">
      <c r="B689" s="24"/>
      <c r="C689" s="24"/>
      <c r="D689" s="24"/>
      <c r="E689" s="24"/>
      <c r="F689" s="24"/>
      <c r="G689" s="24"/>
    </row>
    <row r="690" spans="2:7" x14ac:dyDescent="0.2">
      <c r="B690" s="24"/>
      <c r="C690" s="24"/>
      <c r="D690" s="24"/>
      <c r="E690" s="24"/>
      <c r="F690" s="24"/>
      <c r="G690" s="24"/>
    </row>
    <row r="691" spans="2:7" x14ac:dyDescent="0.2">
      <c r="B691" s="24"/>
      <c r="C691" s="24"/>
      <c r="D691" s="24"/>
      <c r="E691" s="24"/>
      <c r="F691" s="24"/>
      <c r="G691" s="24"/>
    </row>
    <row r="692" spans="2:7" x14ac:dyDescent="0.2">
      <c r="B692" s="24"/>
      <c r="C692" s="24"/>
      <c r="D692" s="24"/>
      <c r="E692" s="24"/>
      <c r="F692" s="24"/>
      <c r="G692" s="24"/>
    </row>
    <row r="693" spans="2:7" x14ac:dyDescent="0.2">
      <c r="B693" s="24"/>
      <c r="C693" s="24"/>
      <c r="D693" s="24"/>
      <c r="E693" s="24"/>
      <c r="F693" s="24"/>
      <c r="G693" s="24"/>
    </row>
    <row r="694" spans="2:7" x14ac:dyDescent="0.2">
      <c r="B694" s="24"/>
      <c r="C694" s="24"/>
      <c r="D694" s="24"/>
      <c r="E694" s="24"/>
      <c r="F694" s="24"/>
      <c r="G694" s="24"/>
    </row>
    <row r="695" spans="2:7" x14ac:dyDescent="0.2">
      <c r="B695" s="24"/>
      <c r="C695" s="24"/>
      <c r="D695" s="24"/>
      <c r="E695" s="24"/>
      <c r="F695" s="24"/>
      <c r="G695" s="24"/>
    </row>
    <row r="696" spans="2:7" x14ac:dyDescent="0.2">
      <c r="B696" s="24"/>
      <c r="C696" s="24"/>
      <c r="D696" s="24"/>
      <c r="E696" s="24"/>
      <c r="F696" s="24"/>
      <c r="G696" s="24"/>
    </row>
    <row r="697" spans="2:7" x14ac:dyDescent="0.2">
      <c r="B697" s="24"/>
      <c r="C697" s="24"/>
      <c r="D697" s="24"/>
      <c r="E697" s="24"/>
      <c r="F697" s="24"/>
      <c r="G697" s="24"/>
    </row>
    <row r="698" spans="2:7" x14ac:dyDescent="0.2">
      <c r="B698" s="24"/>
      <c r="C698" s="24"/>
      <c r="D698" s="24"/>
      <c r="E698" s="24"/>
      <c r="F698" s="24"/>
      <c r="G698" s="24"/>
    </row>
    <row r="699" spans="2:7" x14ac:dyDescent="0.2">
      <c r="B699" s="24"/>
      <c r="C699" s="24"/>
      <c r="D699" s="24"/>
      <c r="E699" s="24"/>
      <c r="F699" s="24"/>
      <c r="G699" s="24"/>
    </row>
    <row r="700" spans="2:7" x14ac:dyDescent="0.2">
      <c r="B700" s="24"/>
      <c r="C700" s="24"/>
      <c r="D700" s="24"/>
      <c r="E700" s="24"/>
      <c r="F700" s="24"/>
      <c r="G700" s="24"/>
    </row>
    <row r="701" spans="2:7" x14ac:dyDescent="0.2">
      <c r="B701" s="24"/>
      <c r="C701" s="24"/>
      <c r="D701" s="24"/>
      <c r="E701" s="24"/>
      <c r="F701" s="24"/>
      <c r="G701" s="24"/>
    </row>
    <row r="702" spans="2:7" x14ac:dyDescent="0.2">
      <c r="B702" s="24"/>
      <c r="C702" s="24"/>
      <c r="D702" s="24"/>
      <c r="E702" s="24"/>
      <c r="F702" s="24"/>
      <c r="G702" s="24"/>
    </row>
    <row r="703" spans="2:7" x14ac:dyDescent="0.2">
      <c r="B703" s="24"/>
      <c r="C703" s="24"/>
      <c r="D703" s="24"/>
      <c r="E703" s="24"/>
      <c r="F703" s="24"/>
      <c r="G703" s="24"/>
    </row>
    <row r="704" spans="2:7" x14ac:dyDescent="0.2">
      <c r="B704" s="24"/>
      <c r="C704" s="24"/>
      <c r="D704" s="24"/>
      <c r="E704" s="24"/>
      <c r="F704" s="24"/>
      <c r="G704" s="24"/>
    </row>
    <row r="705" spans="2:7" x14ac:dyDescent="0.2">
      <c r="B705" s="24"/>
      <c r="C705" s="24"/>
      <c r="D705" s="24"/>
      <c r="E705" s="24"/>
      <c r="F705" s="24"/>
      <c r="G705" s="24"/>
    </row>
    <row r="706" spans="2:7" x14ac:dyDescent="0.2">
      <c r="B706" s="24"/>
      <c r="C706" s="24"/>
      <c r="D706" s="24"/>
      <c r="E706" s="24"/>
      <c r="F706" s="24"/>
      <c r="G706" s="24"/>
    </row>
    <row r="707" spans="2:7" x14ac:dyDescent="0.2">
      <c r="B707" s="24"/>
      <c r="C707" s="24"/>
      <c r="D707" s="24"/>
      <c r="E707" s="24"/>
      <c r="F707" s="24"/>
      <c r="G707" s="24"/>
    </row>
    <row r="708" spans="2:7" x14ac:dyDescent="0.2">
      <c r="B708" s="24"/>
      <c r="C708" s="24"/>
      <c r="D708" s="24"/>
      <c r="E708" s="24"/>
      <c r="F708" s="24"/>
      <c r="G708" s="24"/>
    </row>
    <row r="709" spans="2:7" x14ac:dyDescent="0.2">
      <c r="B709" s="24"/>
      <c r="C709" s="24"/>
      <c r="D709" s="24"/>
      <c r="E709" s="24"/>
      <c r="F709" s="24"/>
      <c r="G709" s="24"/>
    </row>
    <row r="710" spans="2:7" x14ac:dyDescent="0.2">
      <c r="B710" s="24"/>
      <c r="C710" s="24"/>
      <c r="D710" s="24"/>
      <c r="E710" s="24"/>
      <c r="F710" s="24"/>
      <c r="G710" s="24"/>
    </row>
    <row r="711" spans="2:7" x14ac:dyDescent="0.2">
      <c r="B711" s="24"/>
      <c r="C711" s="24"/>
      <c r="D711" s="24"/>
      <c r="E711" s="24"/>
      <c r="F711" s="24"/>
      <c r="G711" s="24"/>
    </row>
    <row r="712" spans="2:7" x14ac:dyDescent="0.2">
      <c r="B712" s="24"/>
      <c r="C712" s="24"/>
      <c r="D712" s="24"/>
      <c r="E712" s="24"/>
      <c r="F712" s="24"/>
      <c r="G712" s="24"/>
    </row>
    <row r="713" spans="2:7" x14ac:dyDescent="0.2">
      <c r="B713" s="24"/>
      <c r="C713" s="24"/>
      <c r="D713" s="24"/>
      <c r="E713" s="24"/>
      <c r="F713" s="24"/>
      <c r="G713" s="24"/>
    </row>
    <row r="714" spans="2:7" x14ac:dyDescent="0.2">
      <c r="B714" s="24"/>
      <c r="C714" s="24"/>
      <c r="D714" s="24"/>
      <c r="E714" s="24"/>
      <c r="F714" s="24"/>
      <c r="G714" s="24"/>
    </row>
    <row r="715" spans="2:7" x14ac:dyDescent="0.2">
      <c r="B715" s="24"/>
      <c r="C715" s="24"/>
      <c r="D715" s="24"/>
      <c r="E715" s="24"/>
      <c r="F715" s="24"/>
      <c r="G715" s="24"/>
    </row>
    <row r="716" spans="2:7" x14ac:dyDescent="0.2">
      <c r="B716" s="24"/>
      <c r="C716" s="24"/>
      <c r="D716" s="24"/>
      <c r="E716" s="24"/>
      <c r="F716" s="24"/>
      <c r="G716" s="24"/>
    </row>
    <row r="717" spans="2:7" x14ac:dyDescent="0.2">
      <c r="B717" s="24"/>
      <c r="C717" s="24"/>
      <c r="D717" s="24"/>
      <c r="E717" s="24"/>
      <c r="F717" s="24"/>
      <c r="G717" s="24"/>
    </row>
    <row r="718" spans="2:7" x14ac:dyDescent="0.2">
      <c r="B718" s="24"/>
      <c r="C718" s="24"/>
      <c r="D718" s="24"/>
      <c r="E718" s="24"/>
      <c r="F718" s="24"/>
      <c r="G718" s="24"/>
    </row>
    <row r="719" spans="2:7" x14ac:dyDescent="0.2">
      <c r="B719" s="24"/>
      <c r="C719" s="24"/>
      <c r="D719" s="24"/>
      <c r="E719" s="24"/>
      <c r="F719" s="24"/>
      <c r="G719" s="24"/>
    </row>
    <row r="720" spans="2:7" x14ac:dyDescent="0.2">
      <c r="B720" s="24"/>
      <c r="C720" s="24"/>
      <c r="D720" s="24"/>
      <c r="E720" s="24"/>
      <c r="F720" s="24"/>
      <c r="G720" s="24"/>
    </row>
    <row r="721" spans="2:7" x14ac:dyDescent="0.2">
      <c r="B721" s="24"/>
      <c r="C721" s="24"/>
      <c r="D721" s="24"/>
      <c r="E721" s="24"/>
      <c r="F721" s="24"/>
      <c r="G721" s="24"/>
    </row>
    <row r="722" spans="2:7" x14ac:dyDescent="0.2">
      <c r="B722" s="24"/>
      <c r="C722" s="24"/>
      <c r="D722" s="24"/>
      <c r="E722" s="24"/>
      <c r="F722" s="24"/>
      <c r="G722" s="24"/>
    </row>
    <row r="723" spans="2:7" x14ac:dyDescent="0.2">
      <c r="B723" s="24"/>
      <c r="C723" s="24"/>
      <c r="D723" s="24"/>
      <c r="E723" s="24"/>
      <c r="F723" s="24"/>
      <c r="G723" s="24"/>
    </row>
    <row r="724" spans="2:7" x14ac:dyDescent="0.2">
      <c r="B724" s="24"/>
      <c r="C724" s="24"/>
      <c r="D724" s="24"/>
      <c r="E724" s="24"/>
      <c r="F724" s="24"/>
      <c r="G724" s="24"/>
    </row>
    <row r="725" spans="2:7" x14ac:dyDescent="0.2">
      <c r="B725" s="24"/>
      <c r="C725" s="24"/>
      <c r="D725" s="24"/>
      <c r="E725" s="24"/>
      <c r="F725" s="24"/>
      <c r="G725" s="24"/>
    </row>
    <row r="726" spans="2:7" x14ac:dyDescent="0.2">
      <c r="B726" s="24"/>
      <c r="C726" s="24"/>
      <c r="D726" s="24"/>
      <c r="E726" s="24"/>
      <c r="F726" s="24"/>
      <c r="G726" s="24"/>
    </row>
    <row r="727" spans="2:7" x14ac:dyDescent="0.2">
      <c r="B727" s="24"/>
      <c r="C727" s="24"/>
      <c r="D727" s="24"/>
      <c r="E727" s="24"/>
      <c r="F727" s="24"/>
      <c r="G727" s="24"/>
    </row>
    <row r="728" spans="2:7" x14ac:dyDescent="0.2">
      <c r="B728" s="24"/>
      <c r="C728" s="24"/>
      <c r="D728" s="24"/>
      <c r="E728" s="24"/>
      <c r="F728" s="24"/>
      <c r="G728" s="24"/>
    </row>
    <row r="729" spans="2:7" x14ac:dyDescent="0.2">
      <c r="B729" s="24"/>
      <c r="C729" s="24"/>
      <c r="D729" s="24"/>
      <c r="E729" s="24"/>
      <c r="F729" s="24"/>
      <c r="G729" s="24"/>
    </row>
    <row r="730" spans="2:7" x14ac:dyDescent="0.2">
      <c r="B730" s="24"/>
      <c r="C730" s="24"/>
      <c r="D730" s="24"/>
      <c r="E730" s="24"/>
      <c r="F730" s="24"/>
      <c r="G730" s="24"/>
    </row>
    <row r="731" spans="2:7" x14ac:dyDescent="0.2">
      <c r="B731" s="24"/>
      <c r="C731" s="24"/>
      <c r="D731" s="24"/>
      <c r="E731" s="24"/>
      <c r="F731" s="24"/>
      <c r="G731" s="24"/>
    </row>
    <row r="732" spans="2:7" x14ac:dyDescent="0.2">
      <c r="B732" s="24"/>
      <c r="C732" s="24"/>
      <c r="D732" s="24"/>
      <c r="E732" s="24"/>
      <c r="F732" s="24"/>
      <c r="G732" s="24"/>
    </row>
    <row r="733" spans="2:7" x14ac:dyDescent="0.2">
      <c r="B733" s="24"/>
      <c r="C733" s="24"/>
      <c r="D733" s="24"/>
      <c r="E733" s="24"/>
      <c r="F733" s="24"/>
      <c r="G733" s="24"/>
    </row>
    <row r="734" spans="2:7" x14ac:dyDescent="0.2">
      <c r="B734" s="24"/>
      <c r="C734" s="24"/>
      <c r="D734" s="24"/>
      <c r="E734" s="24"/>
      <c r="F734" s="24"/>
      <c r="G734" s="24"/>
    </row>
    <row r="735" spans="2:7" x14ac:dyDescent="0.2">
      <c r="B735" s="24"/>
      <c r="C735" s="24"/>
      <c r="D735" s="24"/>
      <c r="E735" s="24"/>
      <c r="F735" s="24"/>
      <c r="G735" s="24"/>
    </row>
    <row r="736" spans="2:7" x14ac:dyDescent="0.2">
      <c r="B736" s="24"/>
      <c r="C736" s="24"/>
      <c r="D736" s="24"/>
      <c r="E736" s="24"/>
      <c r="F736" s="24"/>
      <c r="G736" s="24"/>
    </row>
    <row r="737" spans="2:7" x14ac:dyDescent="0.2">
      <c r="B737" s="24"/>
      <c r="C737" s="24"/>
      <c r="D737" s="24"/>
      <c r="E737" s="24"/>
      <c r="F737" s="24"/>
      <c r="G737" s="24"/>
    </row>
    <row r="738" spans="2:7" x14ac:dyDescent="0.2">
      <c r="B738" s="24"/>
      <c r="C738" s="24"/>
      <c r="D738" s="24"/>
      <c r="E738" s="24"/>
      <c r="F738" s="24"/>
      <c r="G738" s="24"/>
    </row>
    <row r="739" spans="2:7" x14ac:dyDescent="0.2">
      <c r="B739" s="24"/>
      <c r="C739" s="24"/>
      <c r="D739" s="24"/>
      <c r="E739" s="24"/>
      <c r="F739" s="24"/>
      <c r="G739" s="24"/>
    </row>
    <row r="740" spans="2:7" x14ac:dyDescent="0.2">
      <c r="B740" s="24"/>
      <c r="C740" s="24"/>
      <c r="D740" s="24"/>
      <c r="E740" s="24"/>
      <c r="F740" s="24"/>
      <c r="G740" s="24"/>
    </row>
    <row r="741" spans="2:7" x14ac:dyDescent="0.2">
      <c r="B741" s="24"/>
      <c r="C741" s="24"/>
      <c r="D741" s="24"/>
      <c r="E741" s="24"/>
      <c r="F741" s="24"/>
      <c r="G741" s="24"/>
    </row>
    <row r="742" spans="2:7" x14ac:dyDescent="0.2">
      <c r="B742" s="24"/>
      <c r="C742" s="24"/>
      <c r="D742" s="24"/>
      <c r="E742" s="24"/>
      <c r="F742" s="24"/>
      <c r="G742" s="24"/>
    </row>
    <row r="743" spans="2:7" x14ac:dyDescent="0.2">
      <c r="B743" s="24"/>
      <c r="C743" s="24"/>
      <c r="D743" s="24"/>
      <c r="E743" s="24"/>
      <c r="F743" s="24"/>
      <c r="G743" s="24"/>
    </row>
    <row r="744" spans="2:7" x14ac:dyDescent="0.2">
      <c r="B744" s="24"/>
      <c r="C744" s="24"/>
      <c r="D744" s="24"/>
      <c r="E744" s="24"/>
      <c r="F744" s="24"/>
      <c r="G744" s="24"/>
    </row>
    <row r="745" spans="2:7" x14ac:dyDescent="0.2">
      <c r="B745" s="24"/>
      <c r="C745" s="24"/>
      <c r="D745" s="24"/>
      <c r="E745" s="24"/>
      <c r="F745" s="24"/>
      <c r="G745" s="24"/>
    </row>
    <row r="746" spans="2:7" x14ac:dyDescent="0.2">
      <c r="B746" s="24"/>
      <c r="C746" s="24"/>
      <c r="D746" s="24"/>
      <c r="E746" s="24"/>
      <c r="F746" s="24"/>
      <c r="G746" s="24"/>
    </row>
    <row r="747" spans="2:7" x14ac:dyDescent="0.2">
      <c r="B747" s="24"/>
      <c r="C747" s="24"/>
      <c r="D747" s="24"/>
      <c r="E747" s="24"/>
      <c r="F747" s="24"/>
      <c r="G747" s="24"/>
    </row>
    <row r="748" spans="2:7" x14ac:dyDescent="0.2">
      <c r="B748" s="24"/>
      <c r="C748" s="24"/>
      <c r="D748" s="24"/>
      <c r="E748" s="24"/>
      <c r="F748" s="24"/>
      <c r="G748" s="24"/>
    </row>
    <row r="749" spans="2:7" x14ac:dyDescent="0.2">
      <c r="B749" s="24"/>
      <c r="C749" s="24"/>
      <c r="D749" s="24"/>
      <c r="E749" s="24"/>
      <c r="F749" s="24"/>
      <c r="G749" s="24"/>
    </row>
    <row r="750" spans="2:7" x14ac:dyDescent="0.2">
      <c r="B750" s="24"/>
      <c r="C750" s="24"/>
      <c r="D750" s="24"/>
      <c r="E750" s="24"/>
      <c r="F750" s="24"/>
      <c r="G750" s="24"/>
    </row>
    <row r="751" spans="2:7" x14ac:dyDescent="0.2">
      <c r="B751" s="24"/>
      <c r="C751" s="24"/>
      <c r="D751" s="24"/>
      <c r="E751" s="24"/>
      <c r="F751" s="24"/>
      <c r="G751" s="24"/>
    </row>
    <row r="752" spans="2:7" x14ac:dyDescent="0.2">
      <c r="B752" s="24"/>
      <c r="C752" s="24"/>
      <c r="D752" s="24"/>
      <c r="E752" s="24"/>
      <c r="F752" s="24"/>
      <c r="G752" s="24"/>
    </row>
    <row r="753" spans="2:7" x14ac:dyDescent="0.2">
      <c r="B753" s="24"/>
      <c r="C753" s="24"/>
      <c r="D753" s="24"/>
      <c r="E753" s="24"/>
      <c r="F753" s="24"/>
      <c r="G753" s="24"/>
    </row>
    <row r="754" spans="2:7" x14ac:dyDescent="0.2">
      <c r="B754" s="24"/>
      <c r="C754" s="24"/>
      <c r="D754" s="24"/>
      <c r="E754" s="24"/>
      <c r="F754" s="24"/>
      <c r="G754" s="24"/>
    </row>
    <row r="755" spans="2:7" x14ac:dyDescent="0.2">
      <c r="B755" s="24"/>
      <c r="C755" s="24"/>
      <c r="D755" s="24"/>
      <c r="E755" s="24"/>
      <c r="F755" s="24"/>
      <c r="G755" s="24"/>
    </row>
    <row r="756" spans="2:7" x14ac:dyDescent="0.2">
      <c r="B756" s="24"/>
      <c r="C756" s="24"/>
      <c r="D756" s="24"/>
      <c r="E756" s="24"/>
      <c r="F756" s="24"/>
      <c r="G756" s="24"/>
    </row>
    <row r="757" spans="2:7" x14ac:dyDescent="0.2">
      <c r="B757" s="24"/>
      <c r="C757" s="24"/>
      <c r="D757" s="24"/>
      <c r="E757" s="24"/>
      <c r="F757" s="24"/>
      <c r="G757" s="24"/>
    </row>
    <row r="758" spans="2:7" x14ac:dyDescent="0.2">
      <c r="B758" s="24"/>
      <c r="C758" s="24"/>
      <c r="D758" s="24"/>
      <c r="E758" s="24"/>
      <c r="F758" s="24"/>
      <c r="G758" s="24"/>
    </row>
    <row r="759" spans="2:7" x14ac:dyDescent="0.2">
      <c r="B759" s="24"/>
      <c r="C759" s="24"/>
      <c r="D759" s="24"/>
      <c r="E759" s="24"/>
      <c r="F759" s="24"/>
      <c r="G759" s="24"/>
    </row>
    <row r="760" spans="2:7" x14ac:dyDescent="0.2">
      <c r="B760" s="24"/>
      <c r="C760" s="24"/>
      <c r="D760" s="24"/>
      <c r="E760" s="24"/>
      <c r="F760" s="24"/>
      <c r="G760" s="24"/>
    </row>
    <row r="761" spans="2:7" x14ac:dyDescent="0.2">
      <c r="B761" s="24"/>
      <c r="C761" s="24"/>
      <c r="D761" s="24"/>
      <c r="E761" s="24"/>
      <c r="F761" s="24"/>
      <c r="G761" s="24"/>
    </row>
    <row r="762" spans="2:7" x14ac:dyDescent="0.2">
      <c r="B762" s="24"/>
      <c r="C762" s="24"/>
      <c r="D762" s="24"/>
      <c r="E762" s="24"/>
      <c r="F762" s="24"/>
      <c r="G762" s="24"/>
    </row>
    <row r="763" spans="2:7" x14ac:dyDescent="0.2">
      <c r="B763" s="24"/>
      <c r="C763" s="24"/>
      <c r="D763" s="24"/>
      <c r="E763" s="24"/>
      <c r="F763" s="24"/>
      <c r="G763" s="24"/>
    </row>
    <row r="764" spans="2:7" x14ac:dyDescent="0.2">
      <c r="B764" s="24"/>
      <c r="C764" s="24"/>
      <c r="D764" s="24"/>
      <c r="E764" s="24"/>
      <c r="F764" s="24"/>
      <c r="G764" s="24"/>
    </row>
    <row r="765" spans="2:7" x14ac:dyDescent="0.2">
      <c r="B765" s="24"/>
      <c r="C765" s="24"/>
      <c r="D765" s="24"/>
      <c r="E765" s="24"/>
      <c r="F765" s="24"/>
      <c r="G765" s="24"/>
    </row>
    <row r="766" spans="2:7" x14ac:dyDescent="0.2">
      <c r="B766" s="24"/>
      <c r="C766" s="24"/>
      <c r="D766" s="24"/>
      <c r="E766" s="24"/>
      <c r="F766" s="24"/>
      <c r="G766" s="24"/>
    </row>
    <row r="767" spans="2:7" x14ac:dyDescent="0.2">
      <c r="B767" s="24"/>
      <c r="C767" s="24"/>
      <c r="D767" s="24"/>
      <c r="E767" s="24"/>
      <c r="F767" s="24"/>
      <c r="G767" s="24"/>
    </row>
    <row r="768" spans="2:7" x14ac:dyDescent="0.2">
      <c r="B768" s="24"/>
      <c r="C768" s="24"/>
      <c r="D768" s="24"/>
      <c r="E768" s="24"/>
      <c r="F768" s="24"/>
      <c r="G768" s="24"/>
    </row>
    <row r="769" spans="2:7" x14ac:dyDescent="0.2">
      <c r="B769" s="24"/>
      <c r="C769" s="24"/>
      <c r="D769" s="24"/>
      <c r="E769" s="24"/>
      <c r="F769" s="24"/>
      <c r="G769" s="24"/>
    </row>
    <row r="770" spans="2:7" x14ac:dyDescent="0.2">
      <c r="B770" s="24"/>
      <c r="C770" s="24"/>
      <c r="D770" s="24"/>
      <c r="E770" s="24"/>
      <c r="F770" s="24"/>
      <c r="G770" s="24"/>
    </row>
    <row r="771" spans="2:7" x14ac:dyDescent="0.2">
      <c r="B771" s="24"/>
      <c r="C771" s="24"/>
      <c r="D771" s="24"/>
      <c r="E771" s="24"/>
      <c r="F771" s="24"/>
      <c r="G771" s="24"/>
    </row>
    <row r="772" spans="2:7" x14ac:dyDescent="0.2">
      <c r="B772" s="24"/>
      <c r="C772" s="24"/>
      <c r="D772" s="24"/>
      <c r="E772" s="24"/>
      <c r="F772" s="24"/>
      <c r="G772" s="24"/>
    </row>
    <row r="773" spans="2:7" x14ac:dyDescent="0.2">
      <c r="B773" s="24"/>
      <c r="C773" s="24"/>
      <c r="D773" s="24"/>
      <c r="E773" s="24"/>
      <c r="F773" s="24"/>
      <c r="G773" s="24"/>
    </row>
    <row r="774" spans="2:7" x14ac:dyDescent="0.2">
      <c r="B774" s="24"/>
      <c r="C774" s="24"/>
      <c r="D774" s="24"/>
      <c r="E774" s="24"/>
      <c r="F774" s="24"/>
      <c r="G774" s="24"/>
    </row>
    <row r="775" spans="2:7" x14ac:dyDescent="0.2">
      <c r="B775" s="24"/>
      <c r="C775" s="24"/>
      <c r="D775" s="24"/>
      <c r="E775" s="24"/>
      <c r="F775" s="24"/>
      <c r="G775" s="24"/>
    </row>
    <row r="776" spans="2:7" x14ac:dyDescent="0.2">
      <c r="B776" s="24"/>
      <c r="C776" s="24"/>
      <c r="D776" s="24"/>
      <c r="E776" s="24"/>
      <c r="F776" s="24"/>
      <c r="G776" s="24"/>
    </row>
    <row r="777" spans="2:7" x14ac:dyDescent="0.2">
      <c r="B777" s="24"/>
      <c r="C777" s="24"/>
      <c r="D777" s="24"/>
      <c r="E777" s="24"/>
      <c r="F777" s="24"/>
      <c r="G777" s="24"/>
    </row>
    <row r="778" spans="2:7" x14ac:dyDescent="0.2">
      <c r="B778" s="24"/>
      <c r="C778" s="24"/>
      <c r="D778" s="24"/>
      <c r="E778" s="24"/>
      <c r="F778" s="24"/>
      <c r="G778" s="24"/>
    </row>
    <row r="779" spans="2:7" x14ac:dyDescent="0.2">
      <c r="B779" s="24"/>
      <c r="C779" s="24"/>
      <c r="D779" s="24"/>
      <c r="E779" s="24"/>
      <c r="F779" s="24"/>
      <c r="G779" s="24"/>
    </row>
    <row r="780" spans="2:7" x14ac:dyDescent="0.2">
      <c r="B780" s="24"/>
      <c r="C780" s="24"/>
      <c r="D780" s="24"/>
      <c r="E780" s="24"/>
      <c r="F780" s="24"/>
      <c r="G780" s="24"/>
    </row>
    <row r="781" spans="2:7" x14ac:dyDescent="0.2">
      <c r="B781" s="24"/>
      <c r="C781" s="24"/>
      <c r="D781" s="24"/>
      <c r="E781" s="24"/>
      <c r="F781" s="24"/>
      <c r="G781" s="24"/>
    </row>
    <row r="782" spans="2:7" x14ac:dyDescent="0.2">
      <c r="B782" s="24"/>
      <c r="C782" s="24"/>
      <c r="D782" s="24"/>
      <c r="E782" s="24"/>
      <c r="F782" s="24"/>
      <c r="G782" s="24"/>
    </row>
    <row r="783" spans="2:7" x14ac:dyDescent="0.2">
      <c r="B783" s="24"/>
      <c r="C783" s="24"/>
      <c r="D783" s="24"/>
      <c r="E783" s="24"/>
      <c r="F783" s="24"/>
      <c r="G783" s="24"/>
    </row>
    <row r="784" spans="2:7" x14ac:dyDescent="0.2">
      <c r="B784" s="24"/>
      <c r="C784" s="24"/>
      <c r="D784" s="24"/>
      <c r="E784" s="24"/>
      <c r="F784" s="24"/>
      <c r="G784" s="24"/>
    </row>
    <row r="785" spans="2:7" x14ac:dyDescent="0.2">
      <c r="B785" s="24"/>
      <c r="C785" s="24"/>
      <c r="D785" s="24"/>
      <c r="E785" s="24"/>
      <c r="F785" s="24"/>
      <c r="G785" s="24"/>
    </row>
    <row r="786" spans="2:7" x14ac:dyDescent="0.2">
      <c r="B786" s="24"/>
      <c r="C786" s="24"/>
      <c r="D786" s="24"/>
      <c r="E786" s="24"/>
      <c r="F786" s="24"/>
      <c r="G786" s="24"/>
    </row>
    <row r="787" spans="2:7" x14ac:dyDescent="0.2">
      <c r="B787" s="24"/>
      <c r="C787" s="24"/>
      <c r="D787" s="24"/>
      <c r="E787" s="24"/>
      <c r="F787" s="24"/>
      <c r="G787" s="24"/>
    </row>
    <row r="788" spans="2:7" x14ac:dyDescent="0.2">
      <c r="B788" s="24"/>
      <c r="C788" s="24"/>
      <c r="D788" s="24"/>
      <c r="E788" s="24"/>
      <c r="F788" s="24"/>
      <c r="G788" s="24"/>
    </row>
    <row r="789" spans="2:7" x14ac:dyDescent="0.2">
      <c r="B789" s="24"/>
      <c r="C789" s="24"/>
      <c r="D789" s="24"/>
      <c r="E789" s="24"/>
      <c r="F789" s="24"/>
      <c r="G789" s="24"/>
    </row>
    <row r="790" spans="2:7" x14ac:dyDescent="0.2">
      <c r="B790" s="24"/>
      <c r="C790" s="24"/>
      <c r="D790" s="24"/>
      <c r="E790" s="24"/>
      <c r="F790" s="24"/>
      <c r="G790" s="24"/>
    </row>
    <row r="791" spans="2:7" x14ac:dyDescent="0.2">
      <c r="B791" s="24"/>
      <c r="C791" s="24"/>
      <c r="D791" s="24"/>
      <c r="E791" s="24"/>
      <c r="F791" s="24"/>
      <c r="G791" s="24"/>
    </row>
    <row r="792" spans="2:7" x14ac:dyDescent="0.2">
      <c r="B792" s="24"/>
      <c r="C792" s="24"/>
      <c r="D792" s="24"/>
      <c r="E792" s="24"/>
      <c r="F792" s="24"/>
      <c r="G792" s="24"/>
    </row>
    <row r="793" spans="2:7" x14ac:dyDescent="0.2">
      <c r="B793" s="24"/>
      <c r="C793" s="24"/>
      <c r="D793" s="24"/>
      <c r="E793" s="24"/>
      <c r="F793" s="24"/>
      <c r="G793" s="24"/>
    </row>
    <row r="794" spans="2:7" x14ac:dyDescent="0.2">
      <c r="B794" s="24"/>
      <c r="C794" s="24"/>
      <c r="D794" s="24"/>
      <c r="E794" s="24"/>
      <c r="F794" s="24"/>
      <c r="G794" s="24"/>
    </row>
    <row r="795" spans="2:7" x14ac:dyDescent="0.2">
      <c r="B795" s="24"/>
      <c r="C795" s="24"/>
      <c r="D795" s="24"/>
      <c r="E795" s="24"/>
      <c r="F795" s="24"/>
      <c r="G795" s="24"/>
    </row>
    <row r="796" spans="2:7" x14ac:dyDescent="0.2">
      <c r="B796" s="24"/>
      <c r="C796" s="24"/>
      <c r="D796" s="24"/>
      <c r="E796" s="24"/>
      <c r="F796" s="24"/>
      <c r="G796" s="24"/>
    </row>
    <row r="797" spans="2:7" x14ac:dyDescent="0.2">
      <c r="B797" s="24"/>
      <c r="C797" s="24"/>
      <c r="D797" s="24"/>
      <c r="E797" s="24"/>
      <c r="F797" s="24"/>
      <c r="G797" s="24"/>
    </row>
    <row r="798" spans="2:7" x14ac:dyDescent="0.2">
      <c r="B798" s="24"/>
      <c r="C798" s="24"/>
      <c r="D798" s="24"/>
      <c r="E798" s="24"/>
      <c r="F798" s="24"/>
      <c r="G798" s="24"/>
    </row>
    <row r="799" spans="2:7" x14ac:dyDescent="0.2">
      <c r="B799" s="24"/>
      <c r="C799" s="24"/>
      <c r="D799" s="24"/>
      <c r="E799" s="24"/>
      <c r="F799" s="24"/>
      <c r="G799" s="24"/>
    </row>
    <row r="800" spans="2:7" x14ac:dyDescent="0.2">
      <c r="B800" s="24"/>
      <c r="C800" s="24"/>
      <c r="D800" s="24"/>
      <c r="E800" s="24"/>
      <c r="F800" s="24"/>
      <c r="G800" s="24"/>
    </row>
    <row r="801" spans="2:7" x14ac:dyDescent="0.2">
      <c r="B801" s="24"/>
      <c r="C801" s="24"/>
      <c r="D801" s="24"/>
      <c r="E801" s="24"/>
      <c r="F801" s="24"/>
      <c r="G801" s="24"/>
    </row>
    <row r="802" spans="2:7" x14ac:dyDescent="0.2">
      <c r="B802" s="24"/>
      <c r="C802" s="24"/>
      <c r="D802" s="24"/>
      <c r="E802" s="24"/>
      <c r="F802" s="24"/>
      <c r="G802" s="24"/>
    </row>
    <row r="803" spans="2:7" x14ac:dyDescent="0.2">
      <c r="B803" s="24"/>
      <c r="C803" s="24"/>
      <c r="D803" s="24"/>
      <c r="E803" s="24"/>
      <c r="F803" s="24"/>
      <c r="G803" s="24"/>
    </row>
    <row r="804" spans="2:7" x14ac:dyDescent="0.2">
      <c r="B804" s="24"/>
      <c r="C804" s="24"/>
      <c r="D804" s="24"/>
      <c r="E804" s="24"/>
      <c r="F804" s="24"/>
      <c r="G804" s="24"/>
    </row>
    <row r="805" spans="2:7" x14ac:dyDescent="0.2">
      <c r="B805" s="24"/>
      <c r="C805" s="24"/>
      <c r="D805" s="24"/>
      <c r="E805" s="24"/>
      <c r="F805" s="24"/>
      <c r="G805" s="24"/>
    </row>
    <row r="806" spans="2:7" x14ac:dyDescent="0.2">
      <c r="B806" s="24"/>
      <c r="C806" s="24"/>
      <c r="D806" s="24"/>
      <c r="E806" s="24"/>
      <c r="F806" s="24"/>
      <c r="G806" s="24"/>
    </row>
    <row r="807" spans="2:7" x14ac:dyDescent="0.2">
      <c r="B807" s="24"/>
      <c r="C807" s="24"/>
      <c r="D807" s="24"/>
      <c r="E807" s="24"/>
      <c r="F807" s="24"/>
      <c r="G807" s="24"/>
    </row>
    <row r="808" spans="2:7" x14ac:dyDescent="0.2">
      <c r="B808" s="24"/>
      <c r="C808" s="24"/>
      <c r="D808" s="24"/>
      <c r="E808" s="24"/>
      <c r="F808" s="24"/>
      <c r="G808" s="24"/>
    </row>
    <row r="809" spans="2:7" x14ac:dyDescent="0.2">
      <c r="B809" s="24"/>
      <c r="C809" s="24"/>
      <c r="D809" s="24"/>
      <c r="E809" s="24"/>
      <c r="F809" s="24"/>
      <c r="G809" s="24"/>
    </row>
    <row r="810" spans="2:7" x14ac:dyDescent="0.2">
      <c r="B810" s="24"/>
      <c r="C810" s="24"/>
      <c r="D810" s="24"/>
      <c r="E810" s="24"/>
      <c r="F810" s="24"/>
      <c r="G810" s="24"/>
    </row>
    <row r="811" spans="2:7" x14ac:dyDescent="0.2">
      <c r="B811" s="24"/>
      <c r="C811" s="24"/>
      <c r="D811" s="24"/>
      <c r="E811" s="24"/>
      <c r="F811" s="24"/>
      <c r="G811" s="24"/>
    </row>
    <row r="812" spans="2:7" x14ac:dyDescent="0.2">
      <c r="B812" s="24"/>
      <c r="C812" s="24"/>
      <c r="D812" s="24"/>
      <c r="E812" s="24"/>
      <c r="F812" s="24"/>
      <c r="G812" s="24"/>
    </row>
    <row r="813" spans="2:7" x14ac:dyDescent="0.2">
      <c r="B813" s="24"/>
      <c r="C813" s="24"/>
      <c r="D813" s="24"/>
      <c r="E813" s="24"/>
      <c r="F813" s="24"/>
      <c r="G813" s="24"/>
    </row>
    <row r="814" spans="2:7" x14ac:dyDescent="0.2">
      <c r="B814" s="24"/>
      <c r="C814" s="24"/>
      <c r="D814" s="24"/>
      <c r="E814" s="24"/>
      <c r="F814" s="24"/>
      <c r="G814" s="24"/>
    </row>
    <row r="815" spans="2:7" x14ac:dyDescent="0.2">
      <c r="B815" s="24"/>
      <c r="C815" s="24"/>
      <c r="D815" s="24"/>
      <c r="E815" s="24"/>
      <c r="F815" s="24"/>
      <c r="G815" s="24"/>
    </row>
    <row r="816" spans="2:7" x14ac:dyDescent="0.2">
      <c r="B816" s="24"/>
      <c r="C816" s="24"/>
      <c r="D816" s="24"/>
      <c r="E816" s="24"/>
      <c r="F816" s="24"/>
      <c r="G816" s="24"/>
    </row>
    <row r="817" spans="2:7" x14ac:dyDescent="0.2">
      <c r="B817" s="24"/>
      <c r="C817" s="24"/>
      <c r="D817" s="24"/>
      <c r="E817" s="24"/>
      <c r="F817" s="24"/>
      <c r="G817" s="24"/>
    </row>
    <row r="818" spans="2:7" x14ac:dyDescent="0.2">
      <c r="B818" s="24"/>
      <c r="C818" s="24"/>
      <c r="D818" s="24"/>
      <c r="E818" s="24"/>
      <c r="F818" s="24"/>
      <c r="G818" s="24"/>
    </row>
    <row r="819" spans="2:7" x14ac:dyDescent="0.2">
      <c r="B819" s="24"/>
      <c r="C819" s="24"/>
      <c r="D819" s="24"/>
      <c r="E819" s="24"/>
      <c r="F819" s="24"/>
      <c r="G819" s="24"/>
    </row>
    <row r="820" spans="2:7" x14ac:dyDescent="0.2">
      <c r="B820" s="24"/>
      <c r="C820" s="24"/>
      <c r="D820" s="24"/>
      <c r="E820" s="24"/>
      <c r="F820" s="24"/>
      <c r="G820" s="24"/>
    </row>
    <row r="821" spans="2:7" x14ac:dyDescent="0.2">
      <c r="B821" s="24"/>
      <c r="C821" s="24"/>
      <c r="D821" s="24"/>
      <c r="E821" s="24"/>
      <c r="F821" s="24"/>
      <c r="G821" s="24"/>
    </row>
    <row r="822" spans="2:7" x14ac:dyDescent="0.2">
      <c r="B822" s="24"/>
      <c r="C822" s="24"/>
      <c r="D822" s="24"/>
      <c r="E822" s="24"/>
      <c r="F822" s="24"/>
      <c r="G822" s="24"/>
    </row>
    <row r="823" spans="2:7" x14ac:dyDescent="0.2">
      <c r="B823" s="24"/>
      <c r="C823" s="24"/>
      <c r="D823" s="24"/>
      <c r="E823" s="24"/>
      <c r="F823" s="24"/>
      <c r="G823" s="24"/>
    </row>
    <row r="824" spans="2:7" x14ac:dyDescent="0.2">
      <c r="B824" s="24"/>
      <c r="C824" s="24"/>
      <c r="D824" s="24"/>
      <c r="E824" s="24"/>
      <c r="F824" s="24"/>
      <c r="G824" s="24"/>
    </row>
    <row r="825" spans="2:7" x14ac:dyDescent="0.2">
      <c r="B825" s="24"/>
      <c r="C825" s="24"/>
      <c r="D825" s="24"/>
      <c r="E825" s="24"/>
      <c r="F825" s="24"/>
      <c r="G825" s="24"/>
    </row>
    <row r="826" spans="2:7" x14ac:dyDescent="0.2">
      <c r="B826" s="24"/>
      <c r="C826" s="24"/>
      <c r="D826" s="24"/>
      <c r="E826" s="24"/>
      <c r="F826" s="24"/>
      <c r="G826" s="24"/>
    </row>
    <row r="827" spans="2:7" x14ac:dyDescent="0.2">
      <c r="B827" s="24"/>
      <c r="C827" s="24"/>
      <c r="D827" s="24"/>
      <c r="E827" s="24"/>
      <c r="F827" s="24"/>
      <c r="G827" s="24"/>
    </row>
    <row r="828" spans="2:7" x14ac:dyDescent="0.2">
      <c r="B828" s="24"/>
      <c r="C828" s="24"/>
      <c r="D828" s="24"/>
      <c r="E828" s="24"/>
      <c r="F828" s="24"/>
      <c r="G828" s="24"/>
    </row>
    <row r="829" spans="2:7" x14ac:dyDescent="0.2">
      <c r="B829" s="24"/>
      <c r="C829" s="24"/>
      <c r="D829" s="24"/>
      <c r="E829" s="24"/>
      <c r="F829" s="24"/>
      <c r="G829" s="24"/>
    </row>
    <row r="830" spans="2:7" x14ac:dyDescent="0.2">
      <c r="B830" s="24"/>
      <c r="C830" s="24"/>
      <c r="D830" s="24"/>
      <c r="E830" s="24"/>
      <c r="F830" s="24"/>
      <c r="G830" s="24"/>
    </row>
    <row r="831" spans="2:7" x14ac:dyDescent="0.2">
      <c r="B831" s="24"/>
      <c r="C831" s="24"/>
      <c r="D831" s="24"/>
      <c r="E831" s="24"/>
      <c r="F831" s="24"/>
      <c r="G831" s="24"/>
    </row>
    <row r="832" spans="2:7" x14ac:dyDescent="0.2">
      <c r="B832" s="24"/>
      <c r="C832" s="24"/>
      <c r="D832" s="24"/>
      <c r="E832" s="24"/>
      <c r="F832" s="24"/>
      <c r="G832" s="24"/>
    </row>
    <row r="833" spans="2:7" x14ac:dyDescent="0.2">
      <c r="B833" s="24"/>
      <c r="C833" s="24"/>
      <c r="D833" s="24"/>
      <c r="E833" s="24"/>
      <c r="F833" s="24"/>
      <c r="G833" s="24"/>
    </row>
    <row r="834" spans="2:7" x14ac:dyDescent="0.2">
      <c r="B834" s="24"/>
      <c r="C834" s="24"/>
      <c r="D834" s="24"/>
      <c r="E834" s="24"/>
      <c r="F834" s="24"/>
      <c r="G834" s="24"/>
    </row>
    <row r="835" spans="2:7" x14ac:dyDescent="0.2">
      <c r="B835" s="24"/>
      <c r="C835" s="24"/>
      <c r="D835" s="24"/>
      <c r="E835" s="24"/>
      <c r="F835" s="24"/>
      <c r="G835" s="24"/>
    </row>
    <row r="836" spans="2:7" x14ac:dyDescent="0.2">
      <c r="B836" s="24"/>
      <c r="C836" s="24"/>
      <c r="D836" s="24"/>
      <c r="E836" s="24"/>
      <c r="F836" s="24"/>
      <c r="G836" s="24"/>
    </row>
    <row r="837" spans="2:7" x14ac:dyDescent="0.2">
      <c r="B837" s="24"/>
      <c r="C837" s="24"/>
      <c r="D837" s="24"/>
      <c r="E837" s="24"/>
      <c r="F837" s="24"/>
      <c r="G837" s="24"/>
    </row>
    <row r="838" spans="2:7" x14ac:dyDescent="0.2">
      <c r="B838" s="24"/>
      <c r="C838" s="24"/>
      <c r="D838" s="24"/>
      <c r="E838" s="24"/>
      <c r="F838" s="24"/>
      <c r="G838" s="24"/>
    </row>
    <row r="839" spans="2:7" x14ac:dyDescent="0.2">
      <c r="B839" s="24"/>
      <c r="C839" s="24"/>
      <c r="D839" s="24"/>
      <c r="E839" s="24"/>
      <c r="F839" s="24"/>
      <c r="G839" s="24"/>
    </row>
    <row r="840" spans="2:7" x14ac:dyDescent="0.2">
      <c r="B840" s="24"/>
      <c r="C840" s="24"/>
      <c r="D840" s="24"/>
      <c r="E840" s="24"/>
      <c r="F840" s="24"/>
      <c r="G840" s="24"/>
    </row>
    <row r="841" spans="2:7" x14ac:dyDescent="0.2">
      <c r="B841" s="24"/>
      <c r="C841" s="24"/>
      <c r="D841" s="24"/>
      <c r="E841" s="24"/>
      <c r="F841" s="24"/>
      <c r="G841" s="24"/>
    </row>
    <row r="842" spans="2:7" x14ac:dyDescent="0.2">
      <c r="B842" s="24"/>
      <c r="C842" s="24"/>
      <c r="D842" s="24"/>
      <c r="E842" s="24"/>
      <c r="F842" s="24"/>
      <c r="G842" s="24"/>
    </row>
    <row r="843" spans="2:7" x14ac:dyDescent="0.2">
      <c r="B843" s="24"/>
      <c r="C843" s="24"/>
      <c r="D843" s="24"/>
      <c r="E843" s="24"/>
      <c r="F843" s="24"/>
      <c r="G843" s="24"/>
    </row>
    <row r="844" spans="2:7" x14ac:dyDescent="0.2">
      <c r="B844" s="24"/>
      <c r="C844" s="24"/>
      <c r="D844" s="24"/>
      <c r="E844" s="24"/>
      <c r="F844" s="24"/>
      <c r="G844" s="24"/>
    </row>
    <row r="845" spans="2:7" x14ac:dyDescent="0.2">
      <c r="B845" s="24"/>
      <c r="C845" s="24"/>
      <c r="D845" s="24"/>
      <c r="E845" s="24"/>
      <c r="F845" s="24"/>
      <c r="G845" s="24"/>
    </row>
    <row r="846" spans="2:7" x14ac:dyDescent="0.2">
      <c r="B846" s="24"/>
      <c r="C846" s="24"/>
      <c r="D846" s="24"/>
      <c r="E846" s="24"/>
      <c r="F846" s="24"/>
      <c r="G846" s="24"/>
    </row>
    <row r="847" spans="2:7" x14ac:dyDescent="0.2">
      <c r="B847" s="24"/>
      <c r="C847" s="24"/>
      <c r="D847" s="24"/>
      <c r="E847" s="24"/>
      <c r="F847" s="24"/>
      <c r="G847" s="24"/>
    </row>
    <row r="848" spans="2:7" x14ac:dyDescent="0.2">
      <c r="B848" s="24"/>
      <c r="C848" s="24"/>
      <c r="D848" s="24"/>
      <c r="E848" s="24"/>
      <c r="F848" s="24"/>
      <c r="G848" s="24"/>
    </row>
    <row r="849" spans="2:7" x14ac:dyDescent="0.2">
      <c r="B849" s="24"/>
      <c r="C849" s="24"/>
      <c r="D849" s="24"/>
      <c r="E849" s="24"/>
      <c r="F849" s="24"/>
      <c r="G849" s="24"/>
    </row>
    <row r="850" spans="2:7" x14ac:dyDescent="0.2">
      <c r="B850" s="24"/>
      <c r="C850" s="24"/>
      <c r="D850" s="24"/>
      <c r="E850" s="24"/>
      <c r="F850" s="24"/>
      <c r="G850" s="24"/>
    </row>
    <row r="851" spans="2:7" x14ac:dyDescent="0.2">
      <c r="B851" s="24"/>
      <c r="C851" s="24"/>
      <c r="D851" s="24"/>
      <c r="E851" s="24"/>
      <c r="F851" s="24"/>
      <c r="G851" s="24"/>
    </row>
    <row r="852" spans="2:7" x14ac:dyDescent="0.2">
      <c r="B852" s="24"/>
      <c r="C852" s="24"/>
      <c r="D852" s="24"/>
      <c r="E852" s="24"/>
      <c r="F852" s="24"/>
      <c r="G852" s="24"/>
    </row>
    <row r="853" spans="2:7" x14ac:dyDescent="0.2">
      <c r="B853" s="24"/>
      <c r="C853" s="24"/>
      <c r="D853" s="24"/>
      <c r="E853" s="24"/>
      <c r="F853" s="24"/>
      <c r="G853" s="24"/>
    </row>
    <row r="854" spans="2:7" x14ac:dyDescent="0.2">
      <c r="B854" s="24"/>
      <c r="C854" s="24"/>
      <c r="D854" s="24"/>
      <c r="E854" s="24"/>
      <c r="F854" s="24"/>
      <c r="G854" s="24"/>
    </row>
    <row r="855" spans="2:7" x14ac:dyDescent="0.2">
      <c r="B855" s="24"/>
      <c r="C855" s="24"/>
      <c r="D855" s="24"/>
      <c r="E855" s="24"/>
      <c r="F855" s="24"/>
      <c r="G855" s="24"/>
    </row>
    <row r="856" spans="2:7" x14ac:dyDescent="0.2">
      <c r="B856" s="24"/>
      <c r="C856" s="24"/>
      <c r="D856" s="24"/>
      <c r="E856" s="24"/>
      <c r="F856" s="24"/>
      <c r="G856" s="24"/>
    </row>
    <row r="857" spans="2:7" x14ac:dyDescent="0.2">
      <c r="B857" s="24"/>
      <c r="C857" s="24"/>
      <c r="D857" s="24"/>
      <c r="E857" s="24"/>
      <c r="F857" s="24"/>
      <c r="G857" s="24"/>
    </row>
    <row r="858" spans="2:7" x14ac:dyDescent="0.2">
      <c r="B858" s="24"/>
      <c r="C858" s="24"/>
      <c r="D858" s="24"/>
      <c r="E858" s="24"/>
      <c r="F858" s="24"/>
      <c r="G858" s="24"/>
    </row>
    <row r="859" spans="2:7" x14ac:dyDescent="0.2">
      <c r="B859" s="24"/>
      <c r="C859" s="24"/>
      <c r="D859" s="24"/>
      <c r="E859" s="24"/>
      <c r="F859" s="24"/>
      <c r="G859" s="24"/>
    </row>
    <row r="860" spans="2:7" x14ac:dyDescent="0.2">
      <c r="B860" s="24"/>
      <c r="C860" s="24"/>
      <c r="D860" s="24"/>
      <c r="E860" s="24"/>
      <c r="F860" s="24"/>
      <c r="G860" s="24"/>
    </row>
    <row r="861" spans="2:7" x14ac:dyDescent="0.2">
      <c r="B861" s="24"/>
      <c r="C861" s="24"/>
      <c r="D861" s="24"/>
      <c r="E861" s="24"/>
      <c r="F861" s="24"/>
      <c r="G861" s="24"/>
    </row>
    <row r="862" spans="2:7" x14ac:dyDescent="0.2">
      <c r="B862" s="24"/>
      <c r="C862" s="24"/>
      <c r="D862" s="24"/>
      <c r="E862" s="24"/>
      <c r="F862" s="24"/>
      <c r="G862" s="24"/>
    </row>
    <row r="863" spans="2:7" x14ac:dyDescent="0.2">
      <c r="B863" s="24"/>
      <c r="C863" s="24"/>
      <c r="D863" s="24"/>
      <c r="E863" s="24"/>
      <c r="F863" s="24"/>
      <c r="G863" s="24"/>
    </row>
    <row r="864" spans="2:7" x14ac:dyDescent="0.2">
      <c r="B864" s="24"/>
      <c r="C864" s="24"/>
      <c r="D864" s="24"/>
      <c r="E864" s="24"/>
      <c r="F864" s="24"/>
      <c r="G864" s="24"/>
    </row>
    <row r="865" spans="2:7" x14ac:dyDescent="0.2">
      <c r="B865" s="24"/>
      <c r="C865" s="24"/>
      <c r="D865" s="24"/>
      <c r="E865" s="24"/>
      <c r="F865" s="24"/>
      <c r="G865" s="24"/>
    </row>
    <row r="866" spans="2:7" x14ac:dyDescent="0.2">
      <c r="B866" s="24"/>
      <c r="C866" s="24"/>
      <c r="D866" s="24"/>
      <c r="E866" s="24"/>
      <c r="F866" s="24"/>
      <c r="G866" s="24"/>
    </row>
    <row r="867" spans="2:7" x14ac:dyDescent="0.2">
      <c r="B867" s="24"/>
      <c r="C867" s="24"/>
      <c r="D867" s="24"/>
      <c r="E867" s="24"/>
      <c r="F867" s="24"/>
      <c r="G867" s="24"/>
    </row>
    <row r="868" spans="2:7" x14ac:dyDescent="0.2">
      <c r="B868" s="24"/>
      <c r="C868" s="24"/>
      <c r="D868" s="24"/>
      <c r="E868" s="24"/>
      <c r="F868" s="24"/>
      <c r="G868" s="24"/>
    </row>
    <row r="869" spans="2:7" x14ac:dyDescent="0.2">
      <c r="B869" s="24"/>
      <c r="C869" s="24"/>
      <c r="D869" s="24"/>
      <c r="E869" s="24"/>
      <c r="F869" s="24"/>
      <c r="G869" s="24"/>
    </row>
    <row r="870" spans="2:7" x14ac:dyDescent="0.2">
      <c r="B870" s="24"/>
      <c r="C870" s="24"/>
      <c r="D870" s="24"/>
      <c r="E870" s="24"/>
      <c r="F870" s="24"/>
      <c r="G870" s="24"/>
    </row>
    <row r="871" spans="2:7" x14ac:dyDescent="0.2">
      <c r="B871" s="24"/>
      <c r="C871" s="24"/>
      <c r="D871" s="24"/>
      <c r="E871" s="24"/>
      <c r="F871" s="24"/>
      <c r="G871" s="24"/>
    </row>
    <row r="872" spans="2:7" x14ac:dyDescent="0.2">
      <c r="B872" s="24"/>
      <c r="C872" s="24"/>
      <c r="D872" s="24"/>
      <c r="E872" s="24"/>
      <c r="F872" s="24"/>
      <c r="G872" s="24"/>
    </row>
    <row r="873" spans="2:7" x14ac:dyDescent="0.2">
      <c r="B873" s="24"/>
      <c r="C873" s="24"/>
      <c r="D873" s="24"/>
      <c r="E873" s="24"/>
      <c r="F873" s="24"/>
      <c r="G873" s="24"/>
    </row>
    <row r="874" spans="2:7" x14ac:dyDescent="0.2">
      <c r="B874" s="24"/>
      <c r="C874" s="24"/>
      <c r="D874" s="24"/>
      <c r="E874" s="24"/>
      <c r="F874" s="24"/>
      <c r="G874" s="24"/>
    </row>
    <row r="875" spans="2:7" x14ac:dyDescent="0.2">
      <c r="B875" s="24"/>
      <c r="C875" s="24"/>
      <c r="D875" s="24"/>
      <c r="E875" s="24"/>
      <c r="F875" s="24"/>
      <c r="G875" s="24"/>
    </row>
    <row r="876" spans="2:7" x14ac:dyDescent="0.2">
      <c r="B876" s="24"/>
      <c r="C876" s="24"/>
      <c r="D876" s="24"/>
      <c r="E876" s="24"/>
      <c r="F876" s="24"/>
      <c r="G876" s="24"/>
    </row>
    <row r="877" spans="2:7" x14ac:dyDescent="0.2">
      <c r="B877" s="24"/>
      <c r="C877" s="24"/>
      <c r="D877" s="24"/>
      <c r="E877" s="24"/>
      <c r="F877" s="24"/>
      <c r="G877" s="24"/>
    </row>
    <row r="878" spans="2:7" x14ac:dyDescent="0.2">
      <c r="B878" s="24"/>
      <c r="C878" s="24"/>
      <c r="D878" s="24"/>
      <c r="E878" s="24"/>
      <c r="F878" s="24"/>
      <c r="G878" s="24"/>
    </row>
    <row r="879" spans="2:7" x14ac:dyDescent="0.2">
      <c r="B879" s="24"/>
      <c r="C879" s="24"/>
      <c r="D879" s="24"/>
      <c r="E879" s="24"/>
      <c r="F879" s="24"/>
      <c r="G879" s="24"/>
    </row>
    <row r="880" spans="2:7" x14ac:dyDescent="0.2">
      <c r="B880" s="24"/>
      <c r="C880" s="24"/>
      <c r="D880" s="24"/>
      <c r="E880" s="24"/>
      <c r="F880" s="24"/>
      <c r="G880" s="24"/>
    </row>
    <row r="881" spans="2:7" x14ac:dyDescent="0.2">
      <c r="B881" s="24"/>
      <c r="C881" s="24"/>
      <c r="D881" s="24"/>
      <c r="E881" s="24"/>
      <c r="F881" s="24"/>
      <c r="G881" s="24"/>
    </row>
    <row r="882" spans="2:7" x14ac:dyDescent="0.2">
      <c r="B882" s="24"/>
      <c r="C882" s="24"/>
      <c r="D882" s="24"/>
      <c r="E882" s="24"/>
      <c r="F882" s="24"/>
      <c r="G882" s="24"/>
    </row>
    <row r="883" spans="2:7" x14ac:dyDescent="0.2">
      <c r="B883" s="24"/>
      <c r="C883" s="24"/>
      <c r="D883" s="24"/>
      <c r="E883" s="24"/>
      <c r="F883" s="24"/>
      <c r="G883" s="24"/>
    </row>
    <row r="884" spans="2:7" x14ac:dyDescent="0.2">
      <c r="B884" s="24"/>
      <c r="C884" s="24"/>
      <c r="D884" s="24"/>
      <c r="E884" s="24"/>
      <c r="F884" s="24"/>
      <c r="G884" s="24"/>
    </row>
    <row r="885" spans="2:7" x14ac:dyDescent="0.2">
      <c r="B885" s="24"/>
      <c r="C885" s="24"/>
      <c r="D885" s="24"/>
      <c r="E885" s="24"/>
      <c r="F885" s="24"/>
      <c r="G885" s="24"/>
    </row>
    <row r="886" spans="2:7" x14ac:dyDescent="0.2">
      <c r="B886" s="24"/>
      <c r="C886" s="24"/>
      <c r="D886" s="24"/>
      <c r="E886" s="24"/>
      <c r="F886" s="24"/>
      <c r="G886" s="24"/>
    </row>
    <row r="887" spans="2:7" x14ac:dyDescent="0.2">
      <c r="B887" s="24"/>
      <c r="C887" s="24"/>
      <c r="D887" s="24"/>
      <c r="E887" s="24"/>
      <c r="F887" s="24"/>
      <c r="G887" s="24"/>
    </row>
    <row r="888" spans="2:7" x14ac:dyDescent="0.2">
      <c r="B888" s="24"/>
      <c r="C888" s="24"/>
      <c r="D888" s="24"/>
      <c r="E888" s="24"/>
      <c r="F888" s="24"/>
      <c r="G888" s="24"/>
    </row>
    <row r="889" spans="2:7" x14ac:dyDescent="0.2">
      <c r="B889" s="24"/>
      <c r="C889" s="24"/>
      <c r="D889" s="24"/>
      <c r="E889" s="24"/>
      <c r="F889" s="24"/>
      <c r="G889" s="24"/>
    </row>
    <row r="890" spans="2:7" x14ac:dyDescent="0.2">
      <c r="B890" s="24"/>
      <c r="C890" s="24"/>
      <c r="D890" s="24"/>
      <c r="E890" s="24"/>
      <c r="F890" s="24"/>
      <c r="G890" s="24"/>
    </row>
    <row r="891" spans="2:7" x14ac:dyDescent="0.2">
      <c r="B891" s="24"/>
      <c r="C891" s="24"/>
      <c r="D891" s="24"/>
      <c r="E891" s="24"/>
      <c r="F891" s="24"/>
      <c r="G891" s="24"/>
    </row>
    <row r="892" spans="2:7" x14ac:dyDescent="0.2">
      <c r="B892" s="24"/>
      <c r="C892" s="24"/>
      <c r="D892" s="24"/>
      <c r="E892" s="24"/>
      <c r="F892" s="24"/>
      <c r="G892" s="24"/>
    </row>
    <row r="893" spans="2:7" x14ac:dyDescent="0.2">
      <c r="B893" s="24"/>
      <c r="C893" s="24"/>
      <c r="D893" s="24"/>
      <c r="E893" s="24"/>
      <c r="F893" s="24"/>
      <c r="G893" s="24"/>
    </row>
    <row r="894" spans="2:7" x14ac:dyDescent="0.2">
      <c r="B894" s="24"/>
      <c r="C894" s="24"/>
      <c r="D894" s="24"/>
      <c r="E894" s="24"/>
      <c r="F894" s="24"/>
      <c r="G894" s="24"/>
    </row>
    <row r="895" spans="2:7" x14ac:dyDescent="0.2">
      <c r="B895" s="24"/>
      <c r="C895" s="24"/>
      <c r="D895" s="24"/>
      <c r="E895" s="24"/>
      <c r="F895" s="24"/>
      <c r="G895" s="24"/>
    </row>
    <row r="896" spans="2:7" x14ac:dyDescent="0.2">
      <c r="B896" s="24"/>
      <c r="C896" s="24"/>
      <c r="D896" s="24"/>
      <c r="E896" s="24"/>
      <c r="F896" s="24"/>
      <c r="G896" s="24"/>
    </row>
    <row r="897" spans="2:7" x14ac:dyDescent="0.2">
      <c r="B897" s="24"/>
      <c r="C897" s="24"/>
      <c r="D897" s="24"/>
      <c r="E897" s="24"/>
      <c r="F897" s="24"/>
      <c r="G897" s="24"/>
    </row>
    <row r="898" spans="2:7" x14ac:dyDescent="0.2">
      <c r="B898" s="24"/>
      <c r="C898" s="24"/>
      <c r="D898" s="24"/>
      <c r="E898" s="24"/>
      <c r="F898" s="24"/>
      <c r="G898" s="24"/>
    </row>
    <row r="899" spans="2:7" x14ac:dyDescent="0.2">
      <c r="B899" s="24"/>
      <c r="C899" s="24"/>
      <c r="D899" s="24"/>
      <c r="E899" s="24"/>
      <c r="F899" s="24"/>
      <c r="G899" s="24"/>
    </row>
    <row r="900" spans="2:7" x14ac:dyDescent="0.2">
      <c r="B900" s="24"/>
      <c r="C900" s="24"/>
      <c r="D900" s="24"/>
      <c r="E900" s="24"/>
      <c r="F900" s="24"/>
      <c r="G900" s="24"/>
    </row>
    <row r="901" spans="2:7" x14ac:dyDescent="0.2">
      <c r="B901" s="24"/>
      <c r="C901" s="24"/>
      <c r="D901" s="24"/>
      <c r="E901" s="24"/>
      <c r="F901" s="24"/>
      <c r="G901" s="24"/>
    </row>
    <row r="902" spans="2:7" x14ac:dyDescent="0.2">
      <c r="B902" s="24"/>
      <c r="C902" s="24"/>
      <c r="D902" s="24"/>
      <c r="E902" s="24"/>
      <c r="F902" s="24"/>
      <c r="G902" s="24"/>
    </row>
    <row r="903" spans="2:7" x14ac:dyDescent="0.2">
      <c r="B903" s="24"/>
      <c r="C903" s="24"/>
      <c r="D903" s="24"/>
      <c r="E903" s="24"/>
      <c r="F903" s="24"/>
      <c r="G903" s="24"/>
    </row>
    <row r="904" spans="2:7" x14ac:dyDescent="0.2">
      <c r="B904" s="24"/>
      <c r="C904" s="24"/>
      <c r="D904" s="24"/>
      <c r="E904" s="24"/>
      <c r="F904" s="24"/>
      <c r="G904" s="24"/>
    </row>
    <row r="905" spans="2:7" x14ac:dyDescent="0.2">
      <c r="B905" s="24"/>
      <c r="C905" s="24"/>
      <c r="D905" s="24"/>
      <c r="E905" s="24"/>
      <c r="F905" s="24"/>
      <c r="G905" s="24"/>
    </row>
    <row r="906" spans="2:7" x14ac:dyDescent="0.2">
      <c r="B906" s="24"/>
      <c r="C906" s="24"/>
      <c r="D906" s="24"/>
      <c r="E906" s="24"/>
      <c r="F906" s="24"/>
      <c r="G906" s="24"/>
    </row>
    <row r="907" spans="2:7" x14ac:dyDescent="0.2">
      <c r="B907" s="24"/>
      <c r="C907" s="24"/>
      <c r="D907" s="24"/>
      <c r="E907" s="24"/>
      <c r="F907" s="24"/>
      <c r="G907" s="24"/>
    </row>
    <row r="908" spans="2:7" x14ac:dyDescent="0.2">
      <c r="B908" s="24"/>
      <c r="C908" s="24"/>
      <c r="D908" s="24"/>
      <c r="E908" s="24"/>
      <c r="F908" s="24"/>
      <c r="G908" s="24"/>
    </row>
    <row r="909" spans="2:7" x14ac:dyDescent="0.2">
      <c r="B909" s="24"/>
      <c r="C909" s="24"/>
      <c r="D909" s="24"/>
      <c r="E909" s="24"/>
      <c r="F909" s="24"/>
      <c r="G909" s="24"/>
    </row>
    <row r="910" spans="2:7" x14ac:dyDescent="0.2">
      <c r="B910" s="24"/>
      <c r="C910" s="24"/>
      <c r="D910" s="24"/>
      <c r="E910" s="24"/>
      <c r="F910" s="24"/>
      <c r="G910" s="24"/>
    </row>
    <row r="911" spans="2:7" x14ac:dyDescent="0.2">
      <c r="B911" s="24"/>
      <c r="C911" s="24"/>
      <c r="D911" s="24"/>
      <c r="E911" s="24"/>
      <c r="F911" s="24"/>
      <c r="G911" s="24"/>
    </row>
    <row r="912" spans="2:7" x14ac:dyDescent="0.2">
      <c r="B912" s="24"/>
      <c r="C912" s="24"/>
      <c r="D912" s="24"/>
      <c r="E912" s="24"/>
      <c r="F912" s="24"/>
      <c r="G912" s="24"/>
    </row>
    <row r="913" spans="2:7" x14ac:dyDescent="0.2">
      <c r="B913" s="24"/>
      <c r="C913" s="24"/>
      <c r="D913" s="24"/>
      <c r="E913" s="24"/>
      <c r="F913" s="24"/>
      <c r="G913" s="24"/>
    </row>
    <row r="914" spans="2:7" x14ac:dyDescent="0.2">
      <c r="B914" s="24"/>
      <c r="C914" s="24"/>
      <c r="D914" s="24"/>
      <c r="E914" s="24"/>
      <c r="F914" s="24"/>
      <c r="G914" s="24"/>
    </row>
    <row r="915" spans="2:7" x14ac:dyDescent="0.2">
      <c r="B915" s="24"/>
      <c r="C915" s="24"/>
      <c r="D915" s="24"/>
      <c r="E915" s="24"/>
      <c r="F915" s="24"/>
      <c r="G915" s="24"/>
    </row>
    <row r="916" spans="2:7" x14ac:dyDescent="0.2">
      <c r="B916" s="24"/>
      <c r="C916" s="24"/>
      <c r="D916" s="24"/>
      <c r="E916" s="24"/>
      <c r="F916" s="24"/>
      <c r="G916" s="24"/>
    </row>
    <row r="917" spans="2:7" x14ac:dyDescent="0.2">
      <c r="B917" s="24"/>
      <c r="C917" s="24"/>
      <c r="D917" s="24"/>
      <c r="E917" s="24"/>
      <c r="F917" s="24"/>
      <c r="G917" s="24"/>
    </row>
    <row r="918" spans="2:7" x14ac:dyDescent="0.2">
      <c r="B918" s="24"/>
      <c r="C918" s="24"/>
      <c r="D918" s="24"/>
      <c r="E918" s="24"/>
      <c r="F918" s="24"/>
      <c r="G918" s="24"/>
    </row>
    <row r="919" spans="2:7" x14ac:dyDescent="0.2">
      <c r="B919" s="24"/>
      <c r="C919" s="24"/>
      <c r="D919" s="24"/>
      <c r="E919" s="24"/>
      <c r="F919" s="24"/>
      <c r="G919" s="24"/>
    </row>
    <row r="920" spans="2:7" x14ac:dyDescent="0.2">
      <c r="B920" s="24"/>
      <c r="C920" s="24"/>
      <c r="D920" s="24"/>
      <c r="E920" s="24"/>
      <c r="F920" s="24"/>
      <c r="G920" s="24"/>
    </row>
    <row r="921" spans="2:7" x14ac:dyDescent="0.2">
      <c r="B921" s="24"/>
      <c r="C921" s="24"/>
      <c r="D921" s="24"/>
      <c r="E921" s="24"/>
      <c r="F921" s="24"/>
      <c r="G921" s="24"/>
    </row>
    <row r="922" spans="2:7" x14ac:dyDescent="0.2">
      <c r="B922" s="24"/>
      <c r="C922" s="24"/>
      <c r="D922" s="24"/>
      <c r="E922" s="24"/>
      <c r="F922" s="24"/>
      <c r="G922" s="24"/>
    </row>
    <row r="923" spans="2:7" x14ac:dyDescent="0.2">
      <c r="B923" s="24"/>
      <c r="C923" s="24"/>
      <c r="D923" s="24"/>
      <c r="E923" s="24"/>
      <c r="F923" s="24"/>
      <c r="G923" s="24"/>
    </row>
    <row r="924" spans="2:7" x14ac:dyDescent="0.2">
      <c r="B924" s="24"/>
      <c r="C924" s="24"/>
      <c r="D924" s="24"/>
      <c r="E924" s="24"/>
      <c r="F924" s="24"/>
      <c r="G924" s="24"/>
    </row>
    <row r="925" spans="2:7" x14ac:dyDescent="0.2">
      <c r="B925" s="24"/>
      <c r="C925" s="24"/>
      <c r="D925" s="24"/>
      <c r="E925" s="24"/>
      <c r="F925" s="24"/>
      <c r="G925" s="24"/>
    </row>
    <row r="926" spans="2:7" x14ac:dyDescent="0.2">
      <c r="B926" s="24"/>
      <c r="C926" s="24"/>
      <c r="D926" s="24"/>
      <c r="E926" s="24"/>
      <c r="F926" s="24"/>
      <c r="G926" s="24"/>
    </row>
    <row r="927" spans="2:7" x14ac:dyDescent="0.2">
      <c r="B927" s="24"/>
      <c r="C927" s="24"/>
      <c r="D927" s="24"/>
      <c r="E927" s="24"/>
      <c r="F927" s="24"/>
      <c r="G927" s="24"/>
    </row>
    <row r="928" spans="2:7" x14ac:dyDescent="0.2">
      <c r="B928" s="24"/>
      <c r="C928" s="24"/>
      <c r="D928" s="24"/>
      <c r="E928" s="24"/>
      <c r="F928" s="24"/>
      <c r="G928" s="24"/>
    </row>
    <row r="929" spans="2:7" x14ac:dyDescent="0.2">
      <c r="B929" s="24"/>
      <c r="C929" s="24"/>
      <c r="D929" s="24"/>
      <c r="E929" s="24"/>
      <c r="F929" s="24"/>
      <c r="G929" s="24"/>
    </row>
    <row r="930" spans="2:7" x14ac:dyDescent="0.2">
      <c r="B930" s="24"/>
      <c r="C930" s="24"/>
      <c r="D930" s="24"/>
      <c r="E930" s="24"/>
      <c r="F930" s="24"/>
      <c r="G930" s="24"/>
    </row>
    <row r="931" spans="2:7" x14ac:dyDescent="0.2">
      <c r="B931" s="24"/>
      <c r="C931" s="24"/>
      <c r="D931" s="24"/>
      <c r="E931" s="24"/>
      <c r="F931" s="24"/>
      <c r="G931" s="24"/>
    </row>
    <row r="932" spans="2:7" x14ac:dyDescent="0.2">
      <c r="B932" s="24"/>
      <c r="C932" s="24"/>
      <c r="D932" s="24"/>
      <c r="E932" s="24"/>
      <c r="F932" s="24"/>
      <c r="G932" s="24"/>
    </row>
    <row r="933" spans="2:7" x14ac:dyDescent="0.2">
      <c r="B933" s="24"/>
      <c r="C933" s="24"/>
      <c r="D933" s="24"/>
      <c r="E933" s="24"/>
      <c r="F933" s="24"/>
      <c r="G933" s="24"/>
    </row>
    <row r="934" spans="2:7" x14ac:dyDescent="0.2">
      <c r="B934" s="24"/>
      <c r="C934" s="24"/>
      <c r="D934" s="24"/>
      <c r="E934" s="24"/>
      <c r="F934" s="24"/>
      <c r="G934" s="24"/>
    </row>
    <row r="935" spans="2:7" x14ac:dyDescent="0.2">
      <c r="B935" s="24"/>
      <c r="C935" s="24"/>
      <c r="D935" s="24"/>
      <c r="E935" s="24"/>
      <c r="F935" s="24"/>
      <c r="G935" s="24"/>
    </row>
    <row r="936" spans="2:7" x14ac:dyDescent="0.2">
      <c r="B936" s="24"/>
      <c r="C936" s="24"/>
      <c r="D936" s="24"/>
      <c r="E936" s="24"/>
      <c r="F936" s="24"/>
      <c r="G936" s="24"/>
    </row>
    <row r="937" spans="2:7" x14ac:dyDescent="0.2">
      <c r="B937" s="24"/>
      <c r="C937" s="24"/>
      <c r="D937" s="24"/>
      <c r="E937" s="24"/>
      <c r="F937" s="24"/>
      <c r="G937" s="24"/>
    </row>
    <row r="938" spans="2:7" x14ac:dyDescent="0.2">
      <c r="B938" s="24"/>
      <c r="C938" s="24"/>
      <c r="D938" s="24"/>
      <c r="E938" s="24"/>
      <c r="F938" s="24"/>
      <c r="G938" s="24"/>
    </row>
    <row r="939" spans="2:7" x14ac:dyDescent="0.2">
      <c r="B939" s="24"/>
      <c r="C939" s="24"/>
      <c r="D939" s="24"/>
      <c r="E939" s="24"/>
      <c r="F939" s="24"/>
      <c r="G939" s="24"/>
    </row>
    <row r="940" spans="2:7" x14ac:dyDescent="0.2">
      <c r="B940" s="24"/>
      <c r="C940" s="24"/>
      <c r="D940" s="24"/>
      <c r="E940" s="24"/>
      <c r="F940" s="24"/>
      <c r="G940" s="24"/>
    </row>
    <row r="941" spans="2:7" x14ac:dyDescent="0.2">
      <c r="B941" s="24"/>
      <c r="C941" s="24"/>
      <c r="D941" s="24"/>
      <c r="E941" s="24"/>
      <c r="F941" s="24"/>
      <c r="G941" s="24"/>
    </row>
    <row r="942" spans="2:7" x14ac:dyDescent="0.2">
      <c r="B942" s="24"/>
      <c r="C942" s="24"/>
      <c r="D942" s="24"/>
      <c r="E942" s="24"/>
      <c r="F942" s="24"/>
      <c r="G942" s="24"/>
    </row>
    <row r="943" spans="2:7" x14ac:dyDescent="0.2">
      <c r="B943" s="24"/>
      <c r="C943" s="24"/>
      <c r="D943" s="24"/>
      <c r="E943" s="24"/>
      <c r="F943" s="24"/>
      <c r="G943" s="24"/>
    </row>
    <row r="944" spans="2:7" x14ac:dyDescent="0.2">
      <c r="B944" s="24"/>
      <c r="C944" s="24"/>
      <c r="D944" s="24"/>
      <c r="E944" s="24"/>
      <c r="F944" s="24"/>
      <c r="G944" s="24"/>
    </row>
    <row r="945" spans="2:7" x14ac:dyDescent="0.2">
      <c r="B945" s="24"/>
      <c r="C945" s="24"/>
      <c r="D945" s="24"/>
      <c r="E945" s="24"/>
      <c r="F945" s="24"/>
      <c r="G945" s="24"/>
    </row>
    <row r="946" spans="2:7" x14ac:dyDescent="0.2">
      <c r="B946" s="24"/>
      <c r="C946" s="24"/>
      <c r="D946" s="24"/>
      <c r="E946" s="24"/>
      <c r="F946" s="24"/>
      <c r="G946" s="24"/>
    </row>
    <row r="947" spans="2:7" x14ac:dyDescent="0.2">
      <c r="B947" s="24"/>
      <c r="C947" s="24"/>
      <c r="D947" s="24"/>
      <c r="E947" s="24"/>
      <c r="F947" s="24"/>
      <c r="G947" s="24"/>
    </row>
    <row r="948" spans="2:7" x14ac:dyDescent="0.2">
      <c r="B948" s="24"/>
      <c r="C948" s="24"/>
      <c r="D948" s="24"/>
      <c r="E948" s="24"/>
      <c r="F948" s="24"/>
      <c r="G948" s="24"/>
    </row>
    <row r="949" spans="2:7" x14ac:dyDescent="0.2">
      <c r="B949" s="24"/>
      <c r="C949" s="24"/>
      <c r="D949" s="24"/>
      <c r="E949" s="24"/>
      <c r="F949" s="24"/>
      <c r="G949" s="24"/>
    </row>
    <row r="950" spans="2:7" x14ac:dyDescent="0.2">
      <c r="B950" s="24"/>
      <c r="C950" s="24"/>
      <c r="D950" s="24"/>
      <c r="E950" s="24"/>
      <c r="F950" s="24"/>
      <c r="G950" s="24"/>
    </row>
    <row r="951" spans="2:7" x14ac:dyDescent="0.2">
      <c r="B951" s="24"/>
      <c r="C951" s="24"/>
      <c r="D951" s="24"/>
      <c r="E951" s="24"/>
      <c r="F951" s="24"/>
      <c r="G951" s="24"/>
    </row>
    <row r="952" spans="2:7" x14ac:dyDescent="0.2">
      <c r="B952" s="24"/>
      <c r="C952" s="24"/>
      <c r="D952" s="24"/>
      <c r="E952" s="24"/>
      <c r="F952" s="24"/>
      <c r="G952" s="24"/>
    </row>
    <row r="953" spans="2:7" x14ac:dyDescent="0.2">
      <c r="B953" s="24"/>
      <c r="C953" s="24"/>
      <c r="D953" s="24"/>
      <c r="E953" s="24"/>
      <c r="F953" s="24"/>
      <c r="G953" s="24"/>
    </row>
    <row r="954" spans="2:7" x14ac:dyDescent="0.2">
      <c r="B954" s="24"/>
      <c r="C954" s="24"/>
      <c r="D954" s="24"/>
      <c r="E954" s="24"/>
      <c r="F954" s="24"/>
      <c r="G954" s="24"/>
    </row>
    <row r="955" spans="2:7" x14ac:dyDescent="0.2">
      <c r="B955" s="24"/>
      <c r="C955" s="24"/>
      <c r="D955" s="24"/>
      <c r="E955" s="24"/>
      <c r="F955" s="24"/>
      <c r="G955" s="24"/>
    </row>
    <row r="956" spans="2:7" x14ac:dyDescent="0.2">
      <c r="B956" s="24"/>
      <c r="C956" s="24"/>
      <c r="D956" s="24"/>
      <c r="E956" s="24"/>
      <c r="F956" s="24"/>
      <c r="G956" s="24"/>
    </row>
    <row r="957" spans="2:7" x14ac:dyDescent="0.2">
      <c r="B957" s="24"/>
      <c r="C957" s="24"/>
      <c r="D957" s="24"/>
      <c r="E957" s="24"/>
      <c r="F957" s="24"/>
      <c r="G957" s="24"/>
    </row>
    <row r="958" spans="2:7" x14ac:dyDescent="0.2">
      <c r="B958" s="24"/>
      <c r="C958" s="24"/>
      <c r="D958" s="24"/>
      <c r="E958" s="24"/>
      <c r="F958" s="24"/>
      <c r="G958" s="24"/>
    </row>
    <row r="959" spans="2:7" x14ac:dyDescent="0.2">
      <c r="B959" s="24"/>
      <c r="C959" s="24"/>
      <c r="D959" s="24"/>
      <c r="E959" s="24"/>
      <c r="F959" s="24"/>
      <c r="G959" s="24"/>
    </row>
    <row r="960" spans="2:7" x14ac:dyDescent="0.2">
      <c r="B960" s="24"/>
      <c r="C960" s="24"/>
      <c r="D960" s="24"/>
      <c r="E960" s="24"/>
      <c r="F960" s="24"/>
      <c r="G960" s="24"/>
    </row>
    <row r="961" spans="2:7" x14ac:dyDescent="0.2">
      <c r="B961" s="24"/>
      <c r="C961" s="24"/>
      <c r="D961" s="24"/>
      <c r="E961" s="24"/>
      <c r="F961" s="24"/>
      <c r="G961" s="24"/>
    </row>
    <row r="962" spans="2:7" x14ac:dyDescent="0.2">
      <c r="B962" s="24"/>
      <c r="C962" s="24"/>
      <c r="D962" s="24"/>
      <c r="E962" s="24"/>
      <c r="F962" s="24"/>
      <c r="G962" s="24"/>
    </row>
    <row r="963" spans="2:7" x14ac:dyDescent="0.2">
      <c r="B963" s="24"/>
      <c r="C963" s="24"/>
      <c r="D963" s="24"/>
      <c r="E963" s="24"/>
      <c r="F963" s="24"/>
      <c r="G963" s="24"/>
    </row>
    <row r="964" spans="2:7" x14ac:dyDescent="0.2">
      <c r="B964" s="24"/>
      <c r="C964" s="24"/>
      <c r="D964" s="24"/>
      <c r="E964" s="24"/>
      <c r="F964" s="24"/>
      <c r="G964" s="24"/>
    </row>
    <row r="965" spans="2:7" x14ac:dyDescent="0.2">
      <c r="B965" s="24"/>
      <c r="C965" s="24"/>
      <c r="D965" s="24"/>
      <c r="E965" s="24"/>
      <c r="F965" s="24"/>
      <c r="G965" s="24"/>
    </row>
    <row r="966" spans="2:7" x14ac:dyDescent="0.2">
      <c r="B966" s="24"/>
      <c r="C966" s="24"/>
      <c r="D966" s="24"/>
      <c r="E966" s="24"/>
      <c r="F966" s="24"/>
      <c r="G966" s="24"/>
    </row>
    <row r="967" spans="2:7" x14ac:dyDescent="0.2">
      <c r="B967" s="24"/>
      <c r="C967" s="24"/>
      <c r="D967" s="24"/>
      <c r="E967" s="24"/>
      <c r="F967" s="24"/>
      <c r="G967" s="24"/>
    </row>
    <row r="968" spans="2:7" x14ac:dyDescent="0.2">
      <c r="B968" s="24"/>
      <c r="C968" s="24"/>
      <c r="D968" s="24"/>
      <c r="E968" s="24"/>
      <c r="F968" s="24"/>
      <c r="G968" s="24"/>
    </row>
    <row r="969" spans="2:7" x14ac:dyDescent="0.2">
      <c r="B969" s="24"/>
      <c r="C969" s="24"/>
      <c r="D969" s="24"/>
      <c r="E969" s="24"/>
      <c r="F969" s="24"/>
      <c r="G969" s="24"/>
    </row>
    <row r="970" spans="2:7" x14ac:dyDescent="0.2">
      <c r="B970" s="24"/>
      <c r="C970" s="24"/>
      <c r="D970" s="24"/>
      <c r="E970" s="24"/>
      <c r="F970" s="24"/>
      <c r="G970" s="24"/>
    </row>
    <row r="971" spans="2:7" x14ac:dyDescent="0.2">
      <c r="B971" s="24"/>
      <c r="C971" s="24"/>
      <c r="D971" s="24"/>
      <c r="E971" s="24"/>
      <c r="F971" s="24"/>
      <c r="G971" s="24"/>
    </row>
    <row r="972" spans="2:7" x14ac:dyDescent="0.2">
      <c r="B972" s="24"/>
      <c r="C972" s="24"/>
      <c r="D972" s="24"/>
      <c r="E972" s="24"/>
      <c r="F972" s="24"/>
      <c r="G972" s="24"/>
    </row>
    <row r="973" spans="2:7" x14ac:dyDescent="0.2">
      <c r="B973" s="24"/>
      <c r="C973" s="24"/>
      <c r="D973" s="24"/>
      <c r="E973" s="24"/>
      <c r="F973" s="24"/>
      <c r="G973" s="24"/>
    </row>
    <row r="974" spans="2:7" x14ac:dyDescent="0.2">
      <c r="B974" s="24"/>
      <c r="C974" s="24"/>
      <c r="D974" s="24"/>
      <c r="E974" s="24"/>
      <c r="F974" s="24"/>
      <c r="G974" s="24"/>
    </row>
    <row r="975" spans="2:7" x14ac:dyDescent="0.2">
      <c r="B975" s="24"/>
      <c r="C975" s="24"/>
      <c r="D975" s="24"/>
      <c r="E975" s="24"/>
      <c r="F975" s="24"/>
      <c r="G975" s="24"/>
    </row>
    <row r="976" spans="2:7" x14ac:dyDescent="0.2">
      <c r="B976" s="24"/>
      <c r="C976" s="24"/>
      <c r="D976" s="24"/>
      <c r="E976" s="24"/>
      <c r="F976" s="24"/>
      <c r="G976" s="24"/>
    </row>
    <row r="977" spans="2:7" x14ac:dyDescent="0.2">
      <c r="B977" s="24"/>
      <c r="C977" s="24"/>
      <c r="D977" s="24"/>
      <c r="E977" s="24"/>
      <c r="F977" s="24"/>
      <c r="G977" s="24"/>
    </row>
    <row r="978" spans="2:7" x14ac:dyDescent="0.2">
      <c r="B978" s="24"/>
      <c r="C978" s="24"/>
      <c r="D978" s="24"/>
      <c r="E978" s="24"/>
      <c r="F978" s="24"/>
      <c r="G978" s="24"/>
    </row>
    <row r="979" spans="2:7" x14ac:dyDescent="0.2">
      <c r="B979" s="24"/>
      <c r="C979" s="24"/>
      <c r="D979" s="24"/>
      <c r="E979" s="24"/>
      <c r="F979" s="24"/>
      <c r="G979" s="24"/>
    </row>
    <row r="980" spans="2:7" x14ac:dyDescent="0.2">
      <c r="B980" s="24"/>
      <c r="C980" s="24"/>
      <c r="D980" s="24"/>
      <c r="E980" s="24"/>
      <c r="F980" s="24"/>
      <c r="G980" s="24"/>
    </row>
    <row r="981" spans="2:7" x14ac:dyDescent="0.2">
      <c r="B981" s="24"/>
      <c r="C981" s="24"/>
      <c r="D981" s="24"/>
      <c r="E981" s="24"/>
      <c r="F981" s="24"/>
      <c r="G981" s="24"/>
    </row>
    <row r="982" spans="2:7" x14ac:dyDescent="0.2">
      <c r="B982" s="24"/>
      <c r="C982" s="24"/>
      <c r="D982" s="24"/>
      <c r="E982" s="24"/>
      <c r="F982" s="24"/>
      <c r="G982" s="24"/>
    </row>
    <row r="983" spans="2:7" x14ac:dyDescent="0.2">
      <c r="B983" s="24"/>
      <c r="C983" s="24"/>
      <c r="D983" s="24"/>
      <c r="E983" s="24"/>
      <c r="F983" s="24"/>
      <c r="G983" s="24"/>
    </row>
    <row r="984" spans="2:7" x14ac:dyDescent="0.2">
      <c r="B984" s="24"/>
      <c r="C984" s="24"/>
      <c r="D984" s="24"/>
      <c r="E984" s="24"/>
      <c r="F984" s="24"/>
      <c r="G984" s="24"/>
    </row>
    <row r="985" spans="2:7" x14ac:dyDescent="0.2">
      <c r="B985" s="24"/>
      <c r="C985" s="24"/>
      <c r="D985" s="24"/>
      <c r="E985" s="24"/>
      <c r="F985" s="24"/>
      <c r="G985" s="24"/>
    </row>
    <row r="986" spans="2:7" x14ac:dyDescent="0.2">
      <c r="B986" s="24"/>
      <c r="C986" s="24"/>
      <c r="D986" s="24"/>
      <c r="E986" s="24"/>
      <c r="F986" s="24"/>
      <c r="G986" s="24"/>
    </row>
    <row r="987" spans="2:7" x14ac:dyDescent="0.2">
      <c r="B987" s="24"/>
      <c r="C987" s="24"/>
      <c r="D987" s="24"/>
      <c r="E987" s="24"/>
      <c r="F987" s="24"/>
      <c r="G987" s="24"/>
    </row>
    <row r="988" spans="2:7" x14ac:dyDescent="0.2">
      <c r="B988" s="24"/>
      <c r="C988" s="24"/>
      <c r="D988" s="24"/>
      <c r="E988" s="24"/>
      <c r="F988" s="24"/>
      <c r="G988" s="24"/>
    </row>
    <row r="989" spans="2:7" x14ac:dyDescent="0.2">
      <c r="B989" s="24"/>
      <c r="C989" s="24"/>
      <c r="D989" s="24"/>
      <c r="E989" s="24"/>
      <c r="F989" s="24"/>
      <c r="G989" s="24"/>
    </row>
    <row r="990" spans="2:7" x14ac:dyDescent="0.2">
      <c r="B990" s="24"/>
      <c r="C990" s="24"/>
      <c r="D990" s="24"/>
      <c r="E990" s="24"/>
      <c r="F990" s="24"/>
      <c r="G990" s="24"/>
    </row>
    <row r="991" spans="2:7" x14ac:dyDescent="0.2">
      <c r="B991" s="24"/>
      <c r="C991" s="24"/>
      <c r="D991" s="24"/>
      <c r="E991" s="24"/>
      <c r="F991" s="24"/>
      <c r="G991" s="24"/>
    </row>
    <row r="992" spans="2:7" x14ac:dyDescent="0.2">
      <c r="B992" s="24"/>
      <c r="C992" s="24"/>
      <c r="D992" s="24"/>
      <c r="E992" s="24"/>
      <c r="F992" s="24"/>
      <c r="G992" s="24"/>
    </row>
    <row r="993" spans="2:7" x14ac:dyDescent="0.2">
      <c r="B993" s="24"/>
      <c r="C993" s="24"/>
      <c r="D993" s="24"/>
      <c r="E993" s="24"/>
      <c r="F993" s="24"/>
      <c r="G993" s="24"/>
    </row>
    <row r="994" spans="2:7" x14ac:dyDescent="0.2">
      <c r="B994" s="24"/>
      <c r="C994" s="24"/>
      <c r="D994" s="24"/>
      <c r="E994" s="24"/>
      <c r="F994" s="24"/>
      <c r="G994" s="24"/>
    </row>
    <row r="995" spans="2:7" x14ac:dyDescent="0.2">
      <c r="B995" s="24"/>
      <c r="C995" s="24"/>
      <c r="D995" s="24"/>
      <c r="E995" s="24"/>
      <c r="F995" s="24"/>
      <c r="G995" s="24"/>
    </row>
    <row r="996" spans="2:7" x14ac:dyDescent="0.2">
      <c r="B996" s="24"/>
      <c r="C996" s="24"/>
      <c r="D996" s="24"/>
      <c r="E996" s="24"/>
      <c r="F996" s="24"/>
      <c r="G996" s="24"/>
    </row>
    <row r="997" spans="2:7" x14ac:dyDescent="0.2">
      <c r="B997" s="24"/>
      <c r="C997" s="24"/>
      <c r="D997" s="24"/>
      <c r="E997" s="24"/>
      <c r="F997" s="24"/>
      <c r="G997" s="24"/>
    </row>
    <row r="998" spans="2:7" x14ac:dyDescent="0.2">
      <c r="B998" s="24"/>
      <c r="C998" s="24"/>
      <c r="D998" s="24"/>
      <c r="E998" s="24"/>
      <c r="F998" s="24"/>
      <c r="G998" s="24"/>
    </row>
    <row r="999" spans="2:7" x14ac:dyDescent="0.2">
      <c r="B999" s="24"/>
      <c r="C999" s="24"/>
      <c r="D999" s="24"/>
      <c r="E999" s="24"/>
      <c r="F999" s="24"/>
      <c r="G999" s="24"/>
    </row>
    <row r="1000" spans="2:7" x14ac:dyDescent="0.2">
      <c r="B1000" s="24"/>
      <c r="C1000" s="24"/>
      <c r="D1000" s="24"/>
      <c r="E1000" s="24"/>
      <c r="F1000" s="24"/>
      <c r="G1000" s="2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2677F1"/>
    <outlinePr summaryBelow="0" summaryRight="0"/>
  </sheetPr>
  <dimension ref="A1:Z720"/>
  <sheetViews>
    <sheetView showGridLines="0" tabSelected="1" workbookViewId="0">
      <pane ySplit="1" topLeftCell="A2" activePane="bottomLeft" state="frozen"/>
      <selection pane="bottomLeft" activeCell="B3" sqref="B3"/>
    </sheetView>
  </sheetViews>
  <sheetFormatPr defaultColWidth="12.5703125" defaultRowHeight="15.75" customHeight="1" x14ac:dyDescent="0.2"/>
  <cols>
    <col min="1" max="1" width="37.5703125" customWidth="1"/>
    <col min="2" max="2" width="18.140625" customWidth="1"/>
    <col min="3" max="3" width="11.42578125" customWidth="1"/>
    <col min="4" max="4" width="23.85546875" customWidth="1"/>
    <col min="5" max="6" width="37.5703125" customWidth="1"/>
    <col min="7" max="8" width="10.140625" customWidth="1"/>
  </cols>
  <sheetData>
    <row r="1" spans="1:26" ht="33.75" customHeight="1" x14ac:dyDescent="0.2">
      <c r="A1" s="1" t="str">
        <f ca="1">CONCATENATE(
            "              ", "QuickBooks Import", CHAR(10),
            "              ", "",
            IFERROR(_xludf.IFS(
                (NOW()-"2026/02/03 08:12") &lt;= 0,
                    "",
                AND((NOW()-"2026/02/03 08:12") * 1440 &gt;= 0, (NOW()-"2026/02/03 08:12") * 1440 &lt;= 5),
                    "Last updated just now",
                (NOW()-"2026/02/03 08:12") * 1440 &lt;= 60,
                    "Last updated "&amp;FLOOR((NOW()-"2026/02/03 08:12")*1440,1)&amp;" minutes ago",
                (NOW()-"2026/02/03 08:12") * 24 &lt;= 24,
                    "Last updated "&amp;FLOOR((NOW()-"2026/02/03 08:12")*24,1) &amp;
                        IF(FLOOR((NOW()-"2026/02/03 08:12")*24,1) &lt;= 1, " hour ago", " hours ago"),
                (NOW()-"2026/02/03 08:12") &lt;= 30,
                    "Last updated "&amp;FLOOR((NOW()-"2026/02/03 08:12"),1) &amp;
                        IF(FLOOR((NOW()-"2026/02/03 08:12"),1) &lt;= 1, " day ago", " days ago"),
                (NOW()-"2026/02/03 08:12") &gt; 30,
                    "Last updated " &amp;
                        FLOOR((NOW()-"2026/02/03 08:12")/7,1) &amp;
                        IF(FLOOR((NOW()-"2026/02/03 08:12"),1) &lt;= 1, " week ago", " weeks ago")
            ),"Last updated on 2026/02/03 08:12")
        )</f>
        <v xml:space="preserve">              QuickBooks Import
              Last updated on 2026/02/03 08:12</v>
      </c>
      <c r="B1" s="1" t="s">
        <v>0</v>
      </c>
      <c r="C1" s="1" t="str">
        <f ca="1">IFERROR(IF(NOW(), _COEFF_ssop()),"")</f>
        <v/>
      </c>
      <c r="D1" s="1" t="s">
        <v>0</v>
      </c>
      <c r="E1" s="1" t="s">
        <v>0</v>
      </c>
      <c r="F1" s="1" t="s">
        <v>0</v>
      </c>
      <c r="G1" s="1" t="s">
        <v>0</v>
      </c>
      <c r="H1" s="1" t="s">
        <v>0</v>
      </c>
      <c r="I1" s="1"/>
      <c r="J1" s="1"/>
      <c r="K1" s="1"/>
      <c r="L1" s="1"/>
      <c r="M1" s="1"/>
      <c r="N1" s="1"/>
      <c r="O1" s="1"/>
      <c r="P1" s="1"/>
      <c r="Q1" s="1"/>
      <c r="R1" s="1"/>
      <c r="S1" s="1"/>
      <c r="T1" s="1"/>
      <c r="U1" s="1"/>
      <c r="V1" s="1"/>
      <c r="W1" s="1"/>
      <c r="X1" s="1"/>
      <c r="Y1" s="1"/>
      <c r="Z1" s="1"/>
    </row>
    <row r="2" spans="1:26" ht="22.5" customHeight="1" x14ac:dyDescent="0.2">
      <c r="A2" s="3"/>
      <c r="B2" s="5"/>
      <c r="C2" s="5"/>
      <c r="D2" s="4" t="s">
        <v>62</v>
      </c>
      <c r="E2" s="5"/>
      <c r="F2" s="5"/>
      <c r="G2" s="5"/>
      <c r="H2" s="5"/>
      <c r="I2" s="6"/>
      <c r="J2" s="6"/>
      <c r="K2" s="6"/>
      <c r="L2" s="6"/>
      <c r="M2" s="6"/>
      <c r="N2" s="6"/>
      <c r="O2" s="6"/>
      <c r="P2" s="6"/>
      <c r="Q2" s="6"/>
      <c r="R2" s="6"/>
      <c r="S2" s="6"/>
      <c r="T2" s="6"/>
      <c r="U2" s="6"/>
      <c r="V2" s="6"/>
      <c r="W2" s="6"/>
      <c r="X2" s="6"/>
      <c r="Y2" s="6"/>
      <c r="Z2" s="6"/>
    </row>
    <row r="3" spans="1:26" ht="12.75" x14ac:dyDescent="0.2">
      <c r="A3" s="7"/>
      <c r="D3" s="8" t="s">
        <v>2</v>
      </c>
    </row>
    <row r="4" spans="1:26" ht="12.75" x14ac:dyDescent="0.2">
      <c r="A4" s="7"/>
      <c r="D4" s="8" t="s">
        <v>63</v>
      </c>
    </row>
    <row r="5" spans="1:26" ht="12.75" x14ac:dyDescent="0.2">
      <c r="A5" s="9" t="s">
        <v>55</v>
      </c>
      <c r="B5" s="26" t="s">
        <v>64</v>
      </c>
      <c r="C5" s="26" t="s">
        <v>65</v>
      </c>
      <c r="D5" s="26" t="s">
        <v>66</v>
      </c>
      <c r="E5" s="26" t="s">
        <v>67</v>
      </c>
      <c r="F5" s="26" t="s">
        <v>68</v>
      </c>
      <c r="G5" s="26" t="s">
        <v>69</v>
      </c>
      <c r="H5" s="26" t="s">
        <v>70</v>
      </c>
    </row>
    <row r="6" spans="1:26" ht="12.75" x14ac:dyDescent="0.2">
      <c r="A6" s="12" t="s">
        <v>71</v>
      </c>
      <c r="B6" s="13"/>
      <c r="C6" s="13"/>
      <c r="D6" s="13"/>
      <c r="E6" s="13"/>
      <c r="F6" s="13"/>
      <c r="G6" s="13"/>
      <c r="H6" s="13"/>
    </row>
    <row r="7" spans="1:26" ht="12.75" x14ac:dyDescent="0.2">
      <c r="A7" s="18" t="s">
        <v>72</v>
      </c>
      <c r="B7" s="19"/>
      <c r="C7" s="19"/>
      <c r="D7" s="19"/>
      <c r="E7" s="19"/>
      <c r="F7" s="19"/>
      <c r="G7" s="19"/>
      <c r="H7" s="19">
        <v>55634.1</v>
      </c>
    </row>
    <row r="8" spans="1:26" ht="12.75" x14ac:dyDescent="0.2">
      <c r="A8" s="27">
        <v>46024</v>
      </c>
      <c r="B8" s="19" t="s">
        <v>73</v>
      </c>
      <c r="C8" s="19"/>
      <c r="D8" s="19" t="s">
        <v>74</v>
      </c>
      <c r="E8" s="19"/>
      <c r="F8" s="19" t="s">
        <v>75</v>
      </c>
      <c r="G8" s="19">
        <v>45000</v>
      </c>
      <c r="H8" s="19">
        <v>100634.1</v>
      </c>
    </row>
    <row r="9" spans="1:26" ht="12.75" x14ac:dyDescent="0.2">
      <c r="A9" s="27">
        <v>46024</v>
      </c>
      <c r="B9" s="19" t="s">
        <v>76</v>
      </c>
      <c r="C9" s="19"/>
      <c r="D9" s="19" t="s">
        <v>77</v>
      </c>
      <c r="E9" s="19" t="s">
        <v>78</v>
      </c>
      <c r="F9" s="19" t="s">
        <v>79</v>
      </c>
      <c r="G9" s="19">
        <v>-18.54</v>
      </c>
      <c r="H9" s="19">
        <v>100615.56</v>
      </c>
    </row>
    <row r="10" spans="1:26" ht="12.75" x14ac:dyDescent="0.2">
      <c r="A10" s="27">
        <v>46024</v>
      </c>
      <c r="B10" s="19" t="s">
        <v>76</v>
      </c>
      <c r="C10" s="19"/>
      <c r="D10" s="19" t="s">
        <v>77</v>
      </c>
      <c r="E10" s="19" t="s">
        <v>78</v>
      </c>
      <c r="F10" s="19" t="s">
        <v>79</v>
      </c>
      <c r="G10" s="19">
        <v>-742.3</v>
      </c>
      <c r="H10" s="19">
        <v>99873.26</v>
      </c>
    </row>
    <row r="11" spans="1:26" ht="12.75" x14ac:dyDescent="0.2">
      <c r="A11" s="27">
        <v>46024</v>
      </c>
      <c r="B11" s="19" t="s">
        <v>76</v>
      </c>
      <c r="C11" s="19"/>
      <c r="D11" s="19" t="s">
        <v>80</v>
      </c>
      <c r="E11" s="19" t="s">
        <v>81</v>
      </c>
      <c r="F11" s="19" t="s">
        <v>79</v>
      </c>
      <c r="G11" s="19">
        <v>-0.01</v>
      </c>
      <c r="H11" s="19">
        <v>99873.25</v>
      </c>
    </row>
    <row r="12" spans="1:26" ht="12.75" x14ac:dyDescent="0.2">
      <c r="A12" s="27">
        <v>46024</v>
      </c>
      <c r="B12" s="19" t="s">
        <v>82</v>
      </c>
      <c r="C12" s="19" t="s">
        <v>83</v>
      </c>
      <c r="D12" s="19" t="s">
        <v>84</v>
      </c>
      <c r="E12" s="19"/>
      <c r="F12" s="19" t="s">
        <v>85</v>
      </c>
      <c r="G12" s="19">
        <v>-1119.0899999999999</v>
      </c>
      <c r="H12" s="19">
        <v>98754.16</v>
      </c>
    </row>
    <row r="13" spans="1:26" ht="12.75" x14ac:dyDescent="0.2">
      <c r="A13" s="27">
        <v>46024</v>
      </c>
      <c r="B13" s="19" t="s">
        <v>82</v>
      </c>
      <c r="C13" s="19" t="s">
        <v>83</v>
      </c>
      <c r="D13" s="19" t="s">
        <v>86</v>
      </c>
      <c r="E13" s="19"/>
      <c r="F13" s="19" t="s">
        <v>85</v>
      </c>
      <c r="G13" s="19">
        <v>-1737.48</v>
      </c>
      <c r="H13" s="19">
        <v>97016.68</v>
      </c>
    </row>
    <row r="14" spans="1:26" ht="12.75" x14ac:dyDescent="0.2">
      <c r="A14" s="27">
        <v>46027</v>
      </c>
      <c r="B14" s="19" t="s">
        <v>73</v>
      </c>
      <c r="C14" s="19"/>
      <c r="D14" s="19" t="s">
        <v>87</v>
      </c>
      <c r="E14" s="19"/>
      <c r="F14" s="19" t="s">
        <v>75</v>
      </c>
      <c r="G14" s="19">
        <v>1071.8900000000001</v>
      </c>
      <c r="H14" s="19">
        <v>98088.57</v>
      </c>
    </row>
    <row r="15" spans="1:26" ht="12.75" x14ac:dyDescent="0.2">
      <c r="A15" s="27">
        <v>46027</v>
      </c>
      <c r="B15" s="19" t="s">
        <v>82</v>
      </c>
      <c r="C15" s="19"/>
      <c r="D15" s="19" t="s">
        <v>88</v>
      </c>
      <c r="E15" s="19"/>
      <c r="F15" s="19" t="s">
        <v>85</v>
      </c>
      <c r="G15" s="19">
        <v>-9266.66</v>
      </c>
      <c r="H15" s="19">
        <v>88821.91</v>
      </c>
    </row>
    <row r="16" spans="1:26" ht="12.75" x14ac:dyDescent="0.2">
      <c r="A16" s="27">
        <v>46027</v>
      </c>
      <c r="B16" s="19" t="s">
        <v>76</v>
      </c>
      <c r="C16" s="19"/>
      <c r="D16" s="19" t="s">
        <v>89</v>
      </c>
      <c r="E16" s="19" t="s">
        <v>90</v>
      </c>
      <c r="F16" s="19" t="s">
        <v>91</v>
      </c>
      <c r="G16" s="19">
        <v>-39</v>
      </c>
      <c r="H16" s="19">
        <v>88782.91</v>
      </c>
    </row>
    <row r="17" spans="1:8" ht="12.75" x14ac:dyDescent="0.2">
      <c r="A17" s="27">
        <v>46027</v>
      </c>
      <c r="B17" s="19" t="s">
        <v>76</v>
      </c>
      <c r="C17" s="19"/>
      <c r="D17" s="19" t="s">
        <v>92</v>
      </c>
      <c r="E17" s="19" t="s">
        <v>93</v>
      </c>
      <c r="F17" s="19" t="s">
        <v>94</v>
      </c>
      <c r="G17" s="19">
        <v>-484</v>
      </c>
      <c r="H17" s="19">
        <v>88298.91</v>
      </c>
    </row>
    <row r="18" spans="1:8" ht="12.75" x14ac:dyDescent="0.2">
      <c r="A18" s="27">
        <v>46027</v>
      </c>
      <c r="B18" s="19" t="s">
        <v>76</v>
      </c>
      <c r="C18" s="19"/>
      <c r="D18" s="19" t="s">
        <v>95</v>
      </c>
      <c r="E18" s="19" t="s">
        <v>96</v>
      </c>
      <c r="F18" s="19" t="s">
        <v>91</v>
      </c>
      <c r="G18" s="19">
        <v>-471.59</v>
      </c>
      <c r="H18" s="19">
        <v>87827.32</v>
      </c>
    </row>
    <row r="19" spans="1:8" ht="12.75" x14ac:dyDescent="0.2">
      <c r="A19" s="27">
        <v>46027</v>
      </c>
      <c r="B19" s="19" t="s">
        <v>76</v>
      </c>
      <c r="C19" s="19"/>
      <c r="D19" s="19" t="s">
        <v>80</v>
      </c>
      <c r="E19" s="19" t="s">
        <v>97</v>
      </c>
      <c r="F19" s="19" t="s">
        <v>79</v>
      </c>
      <c r="G19" s="19">
        <v>-1955.84</v>
      </c>
      <c r="H19" s="19">
        <v>85871.48</v>
      </c>
    </row>
    <row r="20" spans="1:8" ht="12.75" x14ac:dyDescent="0.2">
      <c r="A20" s="27">
        <v>46027</v>
      </c>
      <c r="B20" s="19" t="s">
        <v>76</v>
      </c>
      <c r="C20" s="19"/>
      <c r="D20" s="19" t="s">
        <v>98</v>
      </c>
      <c r="E20" s="19" t="s">
        <v>99</v>
      </c>
      <c r="F20" s="19" t="s">
        <v>100</v>
      </c>
      <c r="G20" s="19">
        <v>-373.26</v>
      </c>
      <c r="H20" s="19">
        <v>85498.22</v>
      </c>
    </row>
    <row r="21" spans="1:8" ht="12.75" x14ac:dyDescent="0.2">
      <c r="A21" s="27">
        <v>46027</v>
      </c>
      <c r="B21" s="19" t="s">
        <v>82</v>
      </c>
      <c r="C21" s="19" t="s">
        <v>83</v>
      </c>
      <c r="D21" s="19" t="s">
        <v>101</v>
      </c>
      <c r="E21" s="19"/>
      <c r="F21" s="19" t="s">
        <v>85</v>
      </c>
      <c r="G21" s="19">
        <v>-15000</v>
      </c>
      <c r="H21" s="19">
        <v>70498.22</v>
      </c>
    </row>
    <row r="22" spans="1:8" ht="12.75" x14ac:dyDescent="0.2">
      <c r="A22" s="27">
        <v>46027</v>
      </c>
      <c r="B22" s="19" t="s">
        <v>82</v>
      </c>
      <c r="C22" s="19" t="s">
        <v>83</v>
      </c>
      <c r="D22" s="19" t="s">
        <v>86</v>
      </c>
      <c r="E22" s="19"/>
      <c r="F22" s="19" t="s">
        <v>85</v>
      </c>
      <c r="G22" s="19">
        <v>-14398.02</v>
      </c>
      <c r="H22" s="19">
        <v>56100.2</v>
      </c>
    </row>
    <row r="23" spans="1:8" ht="12.75" x14ac:dyDescent="0.2">
      <c r="A23" s="27">
        <v>46027</v>
      </c>
      <c r="B23" s="19" t="s">
        <v>82</v>
      </c>
      <c r="C23" s="19" t="s">
        <v>83</v>
      </c>
      <c r="D23" s="19" t="s">
        <v>84</v>
      </c>
      <c r="E23" s="19" t="s">
        <v>102</v>
      </c>
      <c r="F23" s="19" t="s">
        <v>85</v>
      </c>
      <c r="G23" s="19">
        <v>-12400</v>
      </c>
      <c r="H23" s="19">
        <v>43700.2</v>
      </c>
    </row>
    <row r="24" spans="1:8" ht="12.75" x14ac:dyDescent="0.2">
      <c r="A24" s="27">
        <v>46028</v>
      </c>
      <c r="B24" s="19" t="s">
        <v>82</v>
      </c>
      <c r="C24" s="19" t="s">
        <v>83</v>
      </c>
      <c r="D24" s="19" t="s">
        <v>103</v>
      </c>
      <c r="E24" s="19"/>
      <c r="F24" s="19" t="s">
        <v>85</v>
      </c>
      <c r="G24" s="19">
        <v>-2562.7399999999998</v>
      </c>
      <c r="H24" s="19">
        <v>41137.46</v>
      </c>
    </row>
    <row r="25" spans="1:8" ht="12.75" x14ac:dyDescent="0.2">
      <c r="A25" s="27">
        <v>46028</v>
      </c>
      <c r="B25" s="19" t="s">
        <v>76</v>
      </c>
      <c r="C25" s="19"/>
      <c r="D25" s="19" t="s">
        <v>104</v>
      </c>
      <c r="E25" s="19" t="s">
        <v>105</v>
      </c>
      <c r="F25" s="19" t="s">
        <v>106</v>
      </c>
      <c r="G25" s="19">
        <v>-220</v>
      </c>
      <c r="H25" s="19">
        <v>40917.46</v>
      </c>
    </row>
    <row r="26" spans="1:8" ht="12.75" x14ac:dyDescent="0.2">
      <c r="A26" s="27">
        <v>46028</v>
      </c>
      <c r="B26" s="19" t="s">
        <v>76</v>
      </c>
      <c r="C26" s="19"/>
      <c r="D26" s="19" t="s">
        <v>104</v>
      </c>
      <c r="E26" s="19" t="s">
        <v>107</v>
      </c>
      <c r="F26" s="19" t="s">
        <v>106</v>
      </c>
      <c r="G26" s="19">
        <v>-60</v>
      </c>
      <c r="H26" s="19">
        <v>40857.46</v>
      </c>
    </row>
    <row r="27" spans="1:8" ht="12.75" x14ac:dyDescent="0.2">
      <c r="A27" s="27">
        <v>46028</v>
      </c>
      <c r="B27" s="19" t="s">
        <v>73</v>
      </c>
      <c r="C27" s="19"/>
      <c r="D27" s="19" t="s">
        <v>108</v>
      </c>
      <c r="E27" s="19"/>
      <c r="F27" s="19" t="s">
        <v>75</v>
      </c>
      <c r="G27" s="19">
        <v>0.1</v>
      </c>
      <c r="H27" s="19">
        <v>40857.56</v>
      </c>
    </row>
    <row r="28" spans="1:8" ht="12.75" x14ac:dyDescent="0.2">
      <c r="A28" s="27">
        <v>46028</v>
      </c>
      <c r="B28" s="19" t="s">
        <v>73</v>
      </c>
      <c r="C28" s="19"/>
      <c r="D28" s="19" t="s">
        <v>108</v>
      </c>
      <c r="E28" s="19"/>
      <c r="F28" s="19" t="s">
        <v>75</v>
      </c>
      <c r="G28" s="19">
        <v>20251.46</v>
      </c>
      <c r="H28" s="19">
        <v>61109.02</v>
      </c>
    </row>
    <row r="29" spans="1:8" ht="12.75" x14ac:dyDescent="0.2">
      <c r="A29" s="27">
        <v>46029</v>
      </c>
      <c r="B29" s="19" t="s">
        <v>109</v>
      </c>
      <c r="C29" s="19" t="s">
        <v>83</v>
      </c>
      <c r="D29" s="19" t="s">
        <v>110</v>
      </c>
      <c r="E29" s="19" t="s">
        <v>111</v>
      </c>
      <c r="F29" s="19" t="s">
        <v>112</v>
      </c>
      <c r="G29" s="19">
        <v>-11451.4</v>
      </c>
      <c r="H29" s="19">
        <v>49657.62</v>
      </c>
    </row>
    <row r="30" spans="1:8" ht="12.75" x14ac:dyDescent="0.2">
      <c r="A30" s="27">
        <v>46029</v>
      </c>
      <c r="B30" s="19" t="s">
        <v>76</v>
      </c>
      <c r="C30" s="19"/>
      <c r="D30" s="19" t="s">
        <v>113</v>
      </c>
      <c r="E30" s="19" t="s">
        <v>114</v>
      </c>
      <c r="F30" s="19" t="s">
        <v>115</v>
      </c>
      <c r="G30" s="19">
        <v>-8.9700000000000006</v>
      </c>
      <c r="H30" s="19">
        <v>49648.65</v>
      </c>
    </row>
    <row r="31" spans="1:8" ht="12.75" x14ac:dyDescent="0.2">
      <c r="A31" s="27">
        <v>46029</v>
      </c>
      <c r="B31" s="19" t="s">
        <v>73</v>
      </c>
      <c r="C31" s="19"/>
      <c r="D31" s="19" t="s">
        <v>108</v>
      </c>
      <c r="E31" s="19"/>
      <c r="F31" s="19" t="s">
        <v>75</v>
      </c>
      <c r="G31" s="19">
        <v>2026.56</v>
      </c>
      <c r="H31" s="19">
        <v>51675.21</v>
      </c>
    </row>
    <row r="32" spans="1:8" ht="12.75" x14ac:dyDescent="0.2">
      <c r="A32" s="27">
        <v>46029</v>
      </c>
      <c r="B32" s="19" t="s">
        <v>116</v>
      </c>
      <c r="C32" s="19"/>
      <c r="D32" s="19"/>
      <c r="E32" s="19" t="s">
        <v>117</v>
      </c>
      <c r="F32" s="19" t="s">
        <v>118</v>
      </c>
      <c r="G32" s="19">
        <v>300</v>
      </c>
      <c r="H32" s="19">
        <v>51975.21</v>
      </c>
    </row>
    <row r="33" spans="1:8" ht="12.75" x14ac:dyDescent="0.2">
      <c r="A33" s="27">
        <v>46030</v>
      </c>
      <c r="B33" s="19" t="s">
        <v>76</v>
      </c>
      <c r="C33" s="19" t="s">
        <v>83</v>
      </c>
      <c r="D33" s="19" t="s">
        <v>84</v>
      </c>
      <c r="E33" s="19"/>
      <c r="F33" s="19" t="s">
        <v>119</v>
      </c>
      <c r="G33" s="19">
        <v>-12400</v>
      </c>
      <c r="H33" s="19">
        <v>39575.21</v>
      </c>
    </row>
    <row r="34" spans="1:8" ht="12.75" x14ac:dyDescent="0.2">
      <c r="A34" s="27">
        <v>46031</v>
      </c>
      <c r="B34" s="19" t="s">
        <v>73</v>
      </c>
      <c r="C34" s="19"/>
      <c r="D34" s="19" t="s">
        <v>120</v>
      </c>
      <c r="E34" s="19"/>
      <c r="F34" s="19" t="s">
        <v>75</v>
      </c>
      <c r="G34" s="19">
        <v>19953.04</v>
      </c>
      <c r="H34" s="19">
        <v>59528.25</v>
      </c>
    </row>
    <row r="35" spans="1:8" ht="12.75" x14ac:dyDescent="0.2">
      <c r="A35" s="27">
        <v>46031</v>
      </c>
      <c r="B35" s="19" t="s">
        <v>116</v>
      </c>
      <c r="C35" s="19"/>
      <c r="D35" s="19" t="s">
        <v>121</v>
      </c>
      <c r="E35" s="19" t="s">
        <v>122</v>
      </c>
      <c r="F35" s="19" t="s">
        <v>123</v>
      </c>
      <c r="G35" s="19">
        <v>15</v>
      </c>
      <c r="H35" s="19">
        <v>59543.25</v>
      </c>
    </row>
    <row r="36" spans="1:8" ht="12.75" x14ac:dyDescent="0.2">
      <c r="A36" s="27">
        <v>46031</v>
      </c>
      <c r="B36" s="19" t="s">
        <v>76</v>
      </c>
      <c r="C36" s="19"/>
      <c r="D36" s="28" t="s">
        <v>124</v>
      </c>
      <c r="E36" s="19" t="s">
        <v>125</v>
      </c>
      <c r="F36" s="19" t="s">
        <v>126</v>
      </c>
      <c r="G36" s="19">
        <v>-79</v>
      </c>
      <c r="H36" s="19">
        <v>59464.25</v>
      </c>
    </row>
    <row r="37" spans="1:8" ht="12.75" x14ac:dyDescent="0.2">
      <c r="A37" s="27">
        <v>46031</v>
      </c>
      <c r="B37" s="19" t="s">
        <v>127</v>
      </c>
      <c r="C37" s="19" t="s">
        <v>128</v>
      </c>
      <c r="D37" s="19"/>
      <c r="E37" s="19" t="s">
        <v>129</v>
      </c>
      <c r="F37" s="19" t="s">
        <v>118</v>
      </c>
      <c r="G37" s="19">
        <v>240000</v>
      </c>
      <c r="H37" s="19">
        <v>299464.25</v>
      </c>
    </row>
    <row r="38" spans="1:8" ht="12.75" x14ac:dyDescent="0.2">
      <c r="A38" s="27">
        <v>46032</v>
      </c>
      <c r="B38" s="19" t="s">
        <v>73</v>
      </c>
      <c r="C38" s="19"/>
      <c r="D38" s="19" t="s">
        <v>130</v>
      </c>
      <c r="E38" s="19"/>
      <c r="F38" s="19" t="s">
        <v>75</v>
      </c>
      <c r="G38" s="19">
        <v>10000</v>
      </c>
      <c r="H38" s="19">
        <v>309464.25</v>
      </c>
    </row>
    <row r="39" spans="1:8" ht="12.75" x14ac:dyDescent="0.2">
      <c r="A39" s="27">
        <v>46034</v>
      </c>
      <c r="B39" s="19" t="s">
        <v>76</v>
      </c>
      <c r="C39" s="19"/>
      <c r="D39" s="19" t="s">
        <v>131</v>
      </c>
      <c r="E39" s="19" t="s">
        <v>132</v>
      </c>
      <c r="F39" s="19" t="s">
        <v>133</v>
      </c>
      <c r="G39" s="19">
        <v>-10</v>
      </c>
      <c r="H39" s="19">
        <v>309454.25</v>
      </c>
    </row>
    <row r="40" spans="1:8" ht="12.75" x14ac:dyDescent="0.2">
      <c r="A40" s="27">
        <v>46034</v>
      </c>
      <c r="B40" s="19" t="s">
        <v>116</v>
      </c>
      <c r="C40" s="19"/>
      <c r="D40" s="19" t="s">
        <v>121</v>
      </c>
      <c r="E40" s="19" t="s">
        <v>134</v>
      </c>
      <c r="F40" s="19" t="s">
        <v>123</v>
      </c>
      <c r="G40" s="19">
        <v>15</v>
      </c>
      <c r="H40" s="19">
        <v>309469.25</v>
      </c>
    </row>
    <row r="41" spans="1:8" ht="12.75" x14ac:dyDescent="0.2">
      <c r="A41" s="27">
        <v>46034</v>
      </c>
      <c r="B41" s="19" t="s">
        <v>76</v>
      </c>
      <c r="C41" s="19"/>
      <c r="D41" s="19" t="s">
        <v>135</v>
      </c>
      <c r="E41" s="19" t="s">
        <v>136</v>
      </c>
      <c r="F41" s="19" t="s">
        <v>137</v>
      </c>
      <c r="G41" s="19">
        <v>-450</v>
      </c>
      <c r="H41" s="19">
        <v>309019.25</v>
      </c>
    </row>
    <row r="42" spans="1:8" ht="12.75" x14ac:dyDescent="0.2">
      <c r="A42" s="27">
        <v>46035</v>
      </c>
      <c r="B42" s="19" t="s">
        <v>76</v>
      </c>
      <c r="C42" s="19"/>
      <c r="D42" s="19" t="s">
        <v>138</v>
      </c>
      <c r="E42" s="19" t="s">
        <v>139</v>
      </c>
      <c r="F42" s="19" t="s">
        <v>91</v>
      </c>
      <c r="G42" s="19">
        <v>-36.450000000000003</v>
      </c>
      <c r="H42" s="19">
        <v>308982.8</v>
      </c>
    </row>
    <row r="43" spans="1:8" ht="12.75" x14ac:dyDescent="0.2">
      <c r="A43" s="27">
        <v>46035</v>
      </c>
      <c r="B43" s="19" t="s">
        <v>82</v>
      </c>
      <c r="C43" s="19"/>
      <c r="D43" s="19" t="s">
        <v>140</v>
      </c>
      <c r="E43" s="19"/>
      <c r="F43" s="19" t="s">
        <v>85</v>
      </c>
      <c r="G43" s="19">
        <v>-2000</v>
      </c>
      <c r="H43" s="19">
        <v>306982.8</v>
      </c>
    </row>
    <row r="44" spans="1:8" ht="12.75" x14ac:dyDescent="0.2">
      <c r="A44" s="27">
        <v>46035</v>
      </c>
      <c r="B44" s="19" t="s">
        <v>76</v>
      </c>
      <c r="C44" s="19"/>
      <c r="D44" s="19" t="s">
        <v>141</v>
      </c>
      <c r="E44" s="19" t="s">
        <v>142</v>
      </c>
      <c r="F44" s="19" t="s">
        <v>91</v>
      </c>
      <c r="G44" s="19">
        <v>-322.33999999999997</v>
      </c>
      <c r="H44" s="19">
        <v>306660.46000000002</v>
      </c>
    </row>
    <row r="45" spans="1:8" ht="12.75" x14ac:dyDescent="0.2">
      <c r="A45" s="27">
        <v>46036</v>
      </c>
      <c r="B45" s="19" t="s">
        <v>82</v>
      </c>
      <c r="C45" s="19"/>
      <c r="D45" s="19" t="s">
        <v>143</v>
      </c>
      <c r="E45" s="19"/>
      <c r="F45" s="19" t="s">
        <v>85</v>
      </c>
      <c r="G45" s="19">
        <v>-2125</v>
      </c>
      <c r="H45" s="19">
        <v>304535.46000000002</v>
      </c>
    </row>
    <row r="46" spans="1:8" ht="12.75" x14ac:dyDescent="0.2">
      <c r="A46" s="27">
        <v>46036</v>
      </c>
      <c r="B46" s="19" t="s">
        <v>73</v>
      </c>
      <c r="C46" s="19"/>
      <c r="D46" s="19" t="s">
        <v>144</v>
      </c>
      <c r="E46" s="19"/>
      <c r="F46" s="19" t="s">
        <v>75</v>
      </c>
      <c r="G46" s="19">
        <v>385.88</v>
      </c>
      <c r="H46" s="19">
        <v>304921.34000000003</v>
      </c>
    </row>
    <row r="47" spans="1:8" ht="12.75" x14ac:dyDescent="0.2">
      <c r="A47" s="27">
        <v>46036</v>
      </c>
      <c r="B47" s="19" t="s">
        <v>76</v>
      </c>
      <c r="C47" s="19"/>
      <c r="D47" s="19" t="s">
        <v>145</v>
      </c>
      <c r="E47" s="19" t="s">
        <v>146</v>
      </c>
      <c r="F47" s="19" t="s">
        <v>133</v>
      </c>
      <c r="G47" s="19">
        <v>-119</v>
      </c>
      <c r="H47" s="19">
        <v>304802.34000000003</v>
      </c>
    </row>
    <row r="48" spans="1:8" ht="12.75" x14ac:dyDescent="0.2">
      <c r="A48" s="27">
        <v>46036</v>
      </c>
      <c r="B48" s="19" t="s">
        <v>76</v>
      </c>
      <c r="C48" s="19"/>
      <c r="D48" s="28" t="s">
        <v>147</v>
      </c>
      <c r="E48" s="19" t="s">
        <v>148</v>
      </c>
      <c r="F48" s="19" t="s">
        <v>133</v>
      </c>
      <c r="G48" s="19">
        <v>-10</v>
      </c>
      <c r="H48" s="19">
        <v>304792.34000000003</v>
      </c>
    </row>
    <row r="49" spans="1:8" ht="12.75" x14ac:dyDescent="0.2">
      <c r="A49" s="27">
        <v>46036</v>
      </c>
      <c r="B49" s="19" t="s">
        <v>76</v>
      </c>
      <c r="C49" s="19"/>
      <c r="D49" s="19" t="s">
        <v>135</v>
      </c>
      <c r="E49" s="19" t="s">
        <v>149</v>
      </c>
      <c r="F49" s="19" t="s">
        <v>137</v>
      </c>
      <c r="G49" s="19">
        <v>-24.17</v>
      </c>
      <c r="H49" s="19">
        <v>304768.17</v>
      </c>
    </row>
    <row r="50" spans="1:8" ht="12.75" x14ac:dyDescent="0.2">
      <c r="A50" s="27">
        <v>46036</v>
      </c>
      <c r="B50" s="19" t="s">
        <v>76</v>
      </c>
      <c r="C50" s="19"/>
      <c r="D50" s="19" t="s">
        <v>113</v>
      </c>
      <c r="E50" s="19" t="s">
        <v>114</v>
      </c>
      <c r="F50" s="19" t="s">
        <v>115</v>
      </c>
      <c r="G50" s="19">
        <v>-8.1999999999999993</v>
      </c>
      <c r="H50" s="19">
        <v>304759.96999999997</v>
      </c>
    </row>
    <row r="51" spans="1:8" ht="12.75" x14ac:dyDescent="0.2">
      <c r="A51" s="27">
        <v>46036</v>
      </c>
      <c r="B51" s="19" t="s">
        <v>73</v>
      </c>
      <c r="C51" s="19"/>
      <c r="D51" s="19" t="s">
        <v>150</v>
      </c>
      <c r="E51" s="19"/>
      <c r="F51" s="19" t="s">
        <v>75</v>
      </c>
      <c r="G51" s="19">
        <v>5000</v>
      </c>
      <c r="H51" s="19">
        <v>309759.96999999997</v>
      </c>
    </row>
    <row r="52" spans="1:8" ht="12.75" x14ac:dyDescent="0.2">
      <c r="A52" s="27">
        <v>46036</v>
      </c>
      <c r="B52" s="19" t="s">
        <v>116</v>
      </c>
      <c r="C52" s="19"/>
      <c r="D52" s="19" t="s">
        <v>151</v>
      </c>
      <c r="E52" s="19" t="s">
        <v>117</v>
      </c>
      <c r="F52" s="19" t="s">
        <v>118</v>
      </c>
      <c r="G52" s="19">
        <v>818.65</v>
      </c>
      <c r="H52" s="19">
        <v>310578.62</v>
      </c>
    </row>
    <row r="53" spans="1:8" ht="12.75" x14ac:dyDescent="0.2">
      <c r="A53" s="27">
        <v>46037</v>
      </c>
      <c r="B53" s="19" t="s">
        <v>82</v>
      </c>
      <c r="C53" s="19" t="s">
        <v>83</v>
      </c>
      <c r="D53" s="19" t="s">
        <v>152</v>
      </c>
      <c r="E53" s="19"/>
      <c r="F53" s="19" t="s">
        <v>85</v>
      </c>
      <c r="G53" s="19">
        <v>-6225.35</v>
      </c>
      <c r="H53" s="19">
        <v>304353.27</v>
      </c>
    </row>
    <row r="54" spans="1:8" ht="12.75" x14ac:dyDescent="0.2">
      <c r="A54" s="27">
        <v>46037</v>
      </c>
      <c r="B54" s="19" t="s">
        <v>82</v>
      </c>
      <c r="C54" s="19" t="s">
        <v>83</v>
      </c>
      <c r="D54" s="19" t="s">
        <v>153</v>
      </c>
      <c r="E54" s="19"/>
      <c r="F54" s="19" t="s">
        <v>85</v>
      </c>
      <c r="G54" s="19">
        <v>-2800</v>
      </c>
      <c r="H54" s="19">
        <v>301553.27</v>
      </c>
    </row>
    <row r="55" spans="1:8" ht="12.75" x14ac:dyDescent="0.2">
      <c r="A55" s="27">
        <v>46037</v>
      </c>
      <c r="B55" s="19" t="s">
        <v>82</v>
      </c>
      <c r="C55" s="19" t="s">
        <v>83</v>
      </c>
      <c r="D55" s="19" t="s">
        <v>154</v>
      </c>
      <c r="E55" s="19"/>
      <c r="F55" s="19" t="s">
        <v>85</v>
      </c>
      <c r="G55" s="19">
        <v>-3015.14</v>
      </c>
      <c r="H55" s="19">
        <v>298538.13</v>
      </c>
    </row>
    <row r="56" spans="1:8" ht="12.75" x14ac:dyDescent="0.2">
      <c r="A56" s="27">
        <v>46037</v>
      </c>
      <c r="B56" s="19" t="s">
        <v>82</v>
      </c>
      <c r="C56" s="19" t="s">
        <v>83</v>
      </c>
      <c r="D56" s="19" t="s">
        <v>155</v>
      </c>
      <c r="E56" s="19"/>
      <c r="F56" s="19" t="s">
        <v>85</v>
      </c>
      <c r="G56" s="19">
        <v>-7673.67</v>
      </c>
      <c r="H56" s="19">
        <v>290864.46000000002</v>
      </c>
    </row>
    <row r="57" spans="1:8" ht="12.75" x14ac:dyDescent="0.2">
      <c r="A57" s="27">
        <v>46037</v>
      </c>
      <c r="B57" s="19" t="s">
        <v>82</v>
      </c>
      <c r="C57" s="19" t="s">
        <v>83</v>
      </c>
      <c r="D57" s="19" t="s">
        <v>156</v>
      </c>
      <c r="E57" s="19"/>
      <c r="F57" s="19" t="s">
        <v>85</v>
      </c>
      <c r="G57" s="19">
        <v>-8000</v>
      </c>
      <c r="H57" s="19">
        <v>282864.46000000002</v>
      </c>
    </row>
    <row r="58" spans="1:8" ht="12.75" x14ac:dyDescent="0.2">
      <c r="A58" s="27">
        <v>46037</v>
      </c>
      <c r="B58" s="19" t="s">
        <v>82</v>
      </c>
      <c r="C58" s="19" t="s">
        <v>83</v>
      </c>
      <c r="D58" s="19" t="s">
        <v>103</v>
      </c>
      <c r="E58" s="19"/>
      <c r="F58" s="19" t="s">
        <v>85</v>
      </c>
      <c r="G58" s="19">
        <v>-2562.7399999999998</v>
      </c>
      <c r="H58" s="19">
        <v>280301.71999999997</v>
      </c>
    </row>
    <row r="59" spans="1:8" ht="12.75" x14ac:dyDescent="0.2">
      <c r="A59" s="27">
        <v>46037</v>
      </c>
      <c r="B59" s="19" t="s">
        <v>82</v>
      </c>
      <c r="C59" s="19" t="s">
        <v>83</v>
      </c>
      <c r="D59" s="19" t="s">
        <v>157</v>
      </c>
      <c r="E59" s="19"/>
      <c r="F59" s="19" t="s">
        <v>85</v>
      </c>
      <c r="G59" s="19">
        <v>-4334.76</v>
      </c>
      <c r="H59" s="19">
        <v>275966.96000000002</v>
      </c>
    </row>
    <row r="60" spans="1:8" ht="12.75" x14ac:dyDescent="0.2">
      <c r="A60" s="27">
        <v>46037</v>
      </c>
      <c r="B60" s="19" t="s">
        <v>76</v>
      </c>
      <c r="C60" s="19"/>
      <c r="D60" s="19" t="s">
        <v>145</v>
      </c>
      <c r="E60" s="19" t="s">
        <v>158</v>
      </c>
      <c r="F60" s="19" t="s">
        <v>133</v>
      </c>
      <c r="G60" s="19">
        <v>-50</v>
      </c>
      <c r="H60" s="19">
        <v>275916.96000000002</v>
      </c>
    </row>
    <row r="61" spans="1:8" ht="12.75" x14ac:dyDescent="0.2">
      <c r="A61" s="27">
        <v>46037</v>
      </c>
      <c r="B61" s="19" t="s">
        <v>82</v>
      </c>
      <c r="C61" s="19" t="s">
        <v>83</v>
      </c>
      <c r="D61" s="19" t="s">
        <v>159</v>
      </c>
      <c r="E61" s="19"/>
      <c r="F61" s="19" t="s">
        <v>85</v>
      </c>
      <c r="G61" s="19">
        <v>-4000</v>
      </c>
      <c r="H61" s="19">
        <v>271916.96000000002</v>
      </c>
    </row>
    <row r="62" spans="1:8" ht="12.75" x14ac:dyDescent="0.2">
      <c r="A62" s="27">
        <v>46037</v>
      </c>
      <c r="B62" s="19" t="s">
        <v>82</v>
      </c>
      <c r="C62" s="19" t="s">
        <v>83</v>
      </c>
      <c r="D62" s="19" t="s">
        <v>160</v>
      </c>
      <c r="E62" s="19"/>
      <c r="F62" s="19" t="s">
        <v>85</v>
      </c>
      <c r="G62" s="19">
        <v>-2365.5100000000002</v>
      </c>
      <c r="H62" s="19">
        <v>269551.45</v>
      </c>
    </row>
    <row r="63" spans="1:8" ht="12.75" x14ac:dyDescent="0.2">
      <c r="A63" s="27">
        <v>46037</v>
      </c>
      <c r="B63" s="19" t="s">
        <v>82</v>
      </c>
      <c r="C63" s="19" t="s">
        <v>83</v>
      </c>
      <c r="D63" s="19" t="s">
        <v>161</v>
      </c>
      <c r="E63" s="19"/>
      <c r="F63" s="19" t="s">
        <v>85</v>
      </c>
      <c r="G63" s="19">
        <v>-2496.64</v>
      </c>
      <c r="H63" s="19">
        <v>267054.81</v>
      </c>
    </row>
    <row r="64" spans="1:8" ht="12.75" x14ac:dyDescent="0.2">
      <c r="A64" s="27">
        <v>46037</v>
      </c>
      <c r="B64" s="19" t="s">
        <v>82</v>
      </c>
      <c r="C64" s="19" t="s">
        <v>83</v>
      </c>
      <c r="D64" s="19" t="s">
        <v>162</v>
      </c>
      <c r="E64" s="19"/>
      <c r="F64" s="19" t="s">
        <v>85</v>
      </c>
      <c r="G64" s="19">
        <v>-2966.39</v>
      </c>
      <c r="H64" s="19">
        <v>264088.42</v>
      </c>
    </row>
    <row r="65" spans="1:8" ht="12.75" x14ac:dyDescent="0.2">
      <c r="A65" s="27">
        <v>46037</v>
      </c>
      <c r="B65" s="19" t="s">
        <v>82</v>
      </c>
      <c r="C65" s="19" t="s">
        <v>83</v>
      </c>
      <c r="D65" s="19" t="s">
        <v>86</v>
      </c>
      <c r="E65" s="19"/>
      <c r="F65" s="19" t="s">
        <v>85</v>
      </c>
      <c r="G65" s="19">
        <v>-10662.52</v>
      </c>
      <c r="H65" s="19">
        <v>253425.9</v>
      </c>
    </row>
    <row r="66" spans="1:8" ht="12.75" x14ac:dyDescent="0.2">
      <c r="A66" s="27">
        <v>46037</v>
      </c>
      <c r="B66" s="19" t="s">
        <v>109</v>
      </c>
      <c r="C66" s="19" t="s">
        <v>83</v>
      </c>
      <c r="D66" s="19" t="s">
        <v>163</v>
      </c>
      <c r="E66" s="19" t="s">
        <v>164</v>
      </c>
      <c r="F66" s="19" t="s">
        <v>112</v>
      </c>
      <c r="G66" s="19">
        <v>-8749.98</v>
      </c>
      <c r="H66" s="19">
        <v>244675.92</v>
      </c>
    </row>
    <row r="67" spans="1:8" ht="12.75" x14ac:dyDescent="0.2">
      <c r="A67" s="27">
        <v>46037</v>
      </c>
      <c r="B67" s="19" t="s">
        <v>82</v>
      </c>
      <c r="C67" s="19" t="s">
        <v>83</v>
      </c>
      <c r="D67" s="19" t="s">
        <v>165</v>
      </c>
      <c r="E67" s="19"/>
      <c r="F67" s="19" t="s">
        <v>85</v>
      </c>
      <c r="G67" s="19">
        <v>-4612.5</v>
      </c>
      <c r="H67" s="19">
        <v>240063.42</v>
      </c>
    </row>
    <row r="68" spans="1:8" ht="12.75" x14ac:dyDescent="0.2">
      <c r="A68" s="27">
        <v>46037</v>
      </c>
      <c r="B68" s="19" t="s">
        <v>82</v>
      </c>
      <c r="C68" s="19" t="s">
        <v>83</v>
      </c>
      <c r="D68" s="19" t="s">
        <v>166</v>
      </c>
      <c r="E68" s="19"/>
      <c r="F68" s="19" t="s">
        <v>85</v>
      </c>
      <c r="G68" s="19">
        <v>-2522.1</v>
      </c>
      <c r="H68" s="19">
        <v>237541.32</v>
      </c>
    </row>
    <row r="69" spans="1:8" ht="12.75" x14ac:dyDescent="0.2">
      <c r="A69" s="27">
        <v>46037</v>
      </c>
      <c r="B69" s="19" t="s">
        <v>82</v>
      </c>
      <c r="C69" s="19" t="s">
        <v>83</v>
      </c>
      <c r="D69" s="19" t="s">
        <v>167</v>
      </c>
      <c r="E69" s="19"/>
      <c r="F69" s="19" t="s">
        <v>85</v>
      </c>
      <c r="G69" s="19">
        <v>-1600</v>
      </c>
      <c r="H69" s="19">
        <v>235941.32</v>
      </c>
    </row>
    <row r="70" spans="1:8" ht="12.75" x14ac:dyDescent="0.2">
      <c r="A70" s="27">
        <v>46037</v>
      </c>
      <c r="B70" s="19" t="s">
        <v>82</v>
      </c>
      <c r="C70" s="19" t="s">
        <v>83</v>
      </c>
      <c r="D70" s="19" t="s">
        <v>168</v>
      </c>
      <c r="E70" s="19"/>
      <c r="F70" s="19" t="s">
        <v>85</v>
      </c>
      <c r="G70" s="19">
        <v>-5356.63</v>
      </c>
      <c r="H70" s="19">
        <v>230584.69</v>
      </c>
    </row>
    <row r="71" spans="1:8" ht="12.75" x14ac:dyDescent="0.2">
      <c r="A71" s="27">
        <v>46037</v>
      </c>
      <c r="B71" s="19" t="s">
        <v>82</v>
      </c>
      <c r="C71" s="19" t="s">
        <v>83</v>
      </c>
      <c r="D71" s="19" t="s">
        <v>169</v>
      </c>
      <c r="E71" s="19"/>
      <c r="F71" s="19" t="s">
        <v>85</v>
      </c>
      <c r="G71" s="19">
        <v>-5317.03</v>
      </c>
      <c r="H71" s="19">
        <v>225267.66</v>
      </c>
    </row>
    <row r="72" spans="1:8" ht="12.75" x14ac:dyDescent="0.2">
      <c r="A72" s="27">
        <v>46037</v>
      </c>
      <c r="B72" s="19" t="s">
        <v>82</v>
      </c>
      <c r="C72" s="19" t="s">
        <v>83</v>
      </c>
      <c r="D72" s="19" t="s">
        <v>170</v>
      </c>
      <c r="E72" s="19"/>
      <c r="F72" s="19" t="s">
        <v>85</v>
      </c>
      <c r="G72" s="19">
        <v>-6250</v>
      </c>
      <c r="H72" s="19">
        <v>219017.66</v>
      </c>
    </row>
    <row r="73" spans="1:8" ht="12.75" x14ac:dyDescent="0.2">
      <c r="A73" s="27">
        <v>46037</v>
      </c>
      <c r="B73" s="19" t="s">
        <v>82</v>
      </c>
      <c r="C73" s="19" t="s">
        <v>83</v>
      </c>
      <c r="D73" s="19" t="s">
        <v>171</v>
      </c>
      <c r="E73" s="19"/>
      <c r="F73" s="19" t="s">
        <v>85</v>
      </c>
      <c r="G73" s="19">
        <v>-5749.39</v>
      </c>
      <c r="H73" s="19">
        <v>213268.27</v>
      </c>
    </row>
    <row r="74" spans="1:8" ht="12.75" x14ac:dyDescent="0.2">
      <c r="A74" s="27">
        <v>46037</v>
      </c>
      <c r="B74" s="19" t="s">
        <v>109</v>
      </c>
      <c r="C74" s="19" t="s">
        <v>83</v>
      </c>
      <c r="D74" s="19" t="s">
        <v>110</v>
      </c>
      <c r="E74" s="19" t="s">
        <v>164</v>
      </c>
      <c r="F74" s="19" t="s">
        <v>112</v>
      </c>
      <c r="G74" s="19">
        <v>-11451.4</v>
      </c>
      <c r="H74" s="19">
        <v>201816.87</v>
      </c>
    </row>
    <row r="75" spans="1:8" ht="12.75" x14ac:dyDescent="0.2">
      <c r="A75" s="27">
        <v>46038</v>
      </c>
      <c r="B75" s="19" t="s">
        <v>116</v>
      </c>
      <c r="C75" s="19"/>
      <c r="D75" s="19" t="s">
        <v>172</v>
      </c>
      <c r="E75" s="19" t="s">
        <v>173</v>
      </c>
      <c r="F75" s="19" t="s">
        <v>174</v>
      </c>
      <c r="G75" s="19">
        <v>125000</v>
      </c>
      <c r="H75" s="19">
        <v>326816.87</v>
      </c>
    </row>
    <row r="76" spans="1:8" ht="12.75" x14ac:dyDescent="0.2">
      <c r="A76" s="27">
        <v>46038</v>
      </c>
      <c r="B76" s="19" t="s">
        <v>73</v>
      </c>
      <c r="C76" s="19"/>
      <c r="D76" s="19" t="s">
        <v>175</v>
      </c>
      <c r="E76" s="19"/>
      <c r="F76" s="19" t="s">
        <v>75</v>
      </c>
      <c r="G76" s="19">
        <v>1100</v>
      </c>
      <c r="H76" s="19">
        <v>327916.87</v>
      </c>
    </row>
    <row r="77" spans="1:8" ht="12.75" x14ac:dyDescent="0.2">
      <c r="A77" s="27">
        <v>46041</v>
      </c>
      <c r="B77" s="19" t="s">
        <v>116</v>
      </c>
      <c r="C77" s="19"/>
      <c r="D77" s="19" t="s">
        <v>176</v>
      </c>
      <c r="E77" s="19" t="s">
        <v>117</v>
      </c>
      <c r="F77" s="19" t="s">
        <v>118</v>
      </c>
      <c r="G77" s="19">
        <v>1040</v>
      </c>
      <c r="H77" s="19">
        <v>328956.87</v>
      </c>
    </row>
    <row r="78" spans="1:8" ht="12.75" x14ac:dyDescent="0.2">
      <c r="A78" s="27">
        <v>46041</v>
      </c>
      <c r="B78" s="19" t="s">
        <v>76</v>
      </c>
      <c r="C78" s="19"/>
      <c r="D78" s="19" t="s">
        <v>113</v>
      </c>
      <c r="E78" s="19" t="s">
        <v>114</v>
      </c>
      <c r="F78" s="19" t="s">
        <v>115</v>
      </c>
      <c r="G78" s="19">
        <v>-31.1</v>
      </c>
      <c r="H78" s="19">
        <v>328925.77</v>
      </c>
    </row>
    <row r="79" spans="1:8" ht="12.75" x14ac:dyDescent="0.2">
      <c r="A79" s="27">
        <v>46042</v>
      </c>
      <c r="B79" s="19" t="s">
        <v>76</v>
      </c>
      <c r="C79" s="19"/>
      <c r="D79" s="19" t="s">
        <v>98</v>
      </c>
      <c r="E79" s="19" t="s">
        <v>177</v>
      </c>
      <c r="F79" s="19" t="s">
        <v>115</v>
      </c>
      <c r="G79" s="19">
        <v>-163.72999999999999</v>
      </c>
      <c r="H79" s="19">
        <v>328762.03999999998</v>
      </c>
    </row>
    <row r="80" spans="1:8" ht="12.75" x14ac:dyDescent="0.2">
      <c r="A80" s="27">
        <v>46042</v>
      </c>
      <c r="B80" s="19" t="s">
        <v>82</v>
      </c>
      <c r="C80" s="19"/>
      <c r="D80" s="19" t="s">
        <v>178</v>
      </c>
      <c r="E80" s="19"/>
      <c r="F80" s="19" t="s">
        <v>85</v>
      </c>
      <c r="G80" s="19">
        <v>-326</v>
      </c>
      <c r="H80" s="19">
        <v>328436.03999999998</v>
      </c>
    </row>
    <row r="81" spans="1:8" ht="12.75" x14ac:dyDescent="0.2">
      <c r="A81" s="27">
        <v>46042</v>
      </c>
      <c r="B81" s="19" t="s">
        <v>82</v>
      </c>
      <c r="C81" s="19"/>
      <c r="D81" s="19" t="s">
        <v>178</v>
      </c>
      <c r="E81" s="19"/>
      <c r="F81" s="19" t="s">
        <v>85</v>
      </c>
      <c r="G81" s="19">
        <v>-33307.919999999998</v>
      </c>
      <c r="H81" s="19">
        <v>295128.12</v>
      </c>
    </row>
    <row r="82" spans="1:8" ht="12.75" x14ac:dyDescent="0.2">
      <c r="A82" s="27">
        <v>46042</v>
      </c>
      <c r="B82" s="19" t="s">
        <v>82</v>
      </c>
      <c r="C82" s="19"/>
      <c r="D82" s="19" t="s">
        <v>178</v>
      </c>
      <c r="E82" s="19"/>
      <c r="F82" s="19" t="s">
        <v>85</v>
      </c>
      <c r="G82" s="19">
        <v>-341</v>
      </c>
      <c r="H82" s="19">
        <v>294787.12</v>
      </c>
    </row>
    <row r="83" spans="1:8" ht="12.75" x14ac:dyDescent="0.2">
      <c r="A83" s="27">
        <v>46042</v>
      </c>
      <c r="B83" s="19" t="s">
        <v>82</v>
      </c>
      <c r="C83" s="19"/>
      <c r="D83" s="19" t="s">
        <v>178</v>
      </c>
      <c r="E83" s="19"/>
      <c r="F83" s="19" t="s">
        <v>85</v>
      </c>
      <c r="G83" s="19">
        <v>-40180.92</v>
      </c>
      <c r="H83" s="19">
        <v>254606.2</v>
      </c>
    </row>
    <row r="84" spans="1:8" ht="12.75" x14ac:dyDescent="0.2">
      <c r="A84" s="27">
        <v>46042</v>
      </c>
      <c r="B84" s="19" t="s">
        <v>82</v>
      </c>
      <c r="C84" s="19"/>
      <c r="D84" s="19" t="s">
        <v>179</v>
      </c>
      <c r="E84" s="19"/>
      <c r="F84" s="19" t="s">
        <v>85</v>
      </c>
      <c r="G84" s="19">
        <v>-1289.54</v>
      </c>
      <c r="H84" s="19">
        <v>253316.66</v>
      </c>
    </row>
    <row r="85" spans="1:8" ht="12.75" x14ac:dyDescent="0.2">
      <c r="A85" s="27">
        <v>46042</v>
      </c>
      <c r="B85" s="19" t="s">
        <v>76</v>
      </c>
      <c r="C85" s="19"/>
      <c r="D85" s="19" t="s">
        <v>98</v>
      </c>
      <c r="E85" s="19" t="s">
        <v>177</v>
      </c>
      <c r="F85" s="19" t="s">
        <v>115</v>
      </c>
      <c r="G85" s="19">
        <v>-163.72999999999999</v>
      </c>
      <c r="H85" s="19">
        <v>253152.93</v>
      </c>
    </row>
    <row r="86" spans="1:8" ht="12.75" x14ac:dyDescent="0.2">
      <c r="A86" s="27">
        <v>46042</v>
      </c>
      <c r="B86" s="19" t="s">
        <v>76</v>
      </c>
      <c r="C86" s="19"/>
      <c r="D86" s="19" t="s">
        <v>98</v>
      </c>
      <c r="E86" s="19" t="s">
        <v>177</v>
      </c>
      <c r="F86" s="19" t="s">
        <v>115</v>
      </c>
      <c r="G86" s="19">
        <v>-10</v>
      </c>
      <c r="H86" s="19">
        <v>253142.93</v>
      </c>
    </row>
    <row r="87" spans="1:8" ht="12.75" x14ac:dyDescent="0.2">
      <c r="A87" s="27">
        <v>46042</v>
      </c>
      <c r="B87" s="19" t="s">
        <v>76</v>
      </c>
      <c r="C87" s="19"/>
      <c r="D87" s="19" t="s">
        <v>98</v>
      </c>
      <c r="E87" s="19" t="s">
        <v>177</v>
      </c>
      <c r="F87" s="19" t="s">
        <v>115</v>
      </c>
      <c r="G87" s="19">
        <v>-10</v>
      </c>
      <c r="H87" s="19">
        <v>253132.93</v>
      </c>
    </row>
    <row r="88" spans="1:8" ht="12.75" x14ac:dyDescent="0.2">
      <c r="A88" s="27">
        <v>46042</v>
      </c>
      <c r="B88" s="19" t="s">
        <v>76</v>
      </c>
      <c r="C88" s="19"/>
      <c r="D88" s="19" t="s">
        <v>98</v>
      </c>
      <c r="E88" s="19" t="s">
        <v>177</v>
      </c>
      <c r="F88" s="19" t="s">
        <v>115</v>
      </c>
      <c r="G88" s="19">
        <v>-10</v>
      </c>
      <c r="H88" s="19">
        <v>253122.93</v>
      </c>
    </row>
    <row r="89" spans="1:8" ht="12.75" x14ac:dyDescent="0.2">
      <c r="A89" s="27">
        <v>46042</v>
      </c>
      <c r="B89" s="19" t="s">
        <v>76</v>
      </c>
      <c r="C89" s="19"/>
      <c r="D89" s="19" t="s">
        <v>98</v>
      </c>
      <c r="E89" s="19" t="s">
        <v>177</v>
      </c>
      <c r="F89" s="19" t="s">
        <v>115</v>
      </c>
      <c r="G89" s="19">
        <v>-10</v>
      </c>
      <c r="H89" s="19">
        <v>253112.93</v>
      </c>
    </row>
    <row r="90" spans="1:8" ht="12.75" x14ac:dyDescent="0.2">
      <c r="A90" s="27">
        <v>46042</v>
      </c>
      <c r="B90" s="19" t="s">
        <v>76</v>
      </c>
      <c r="C90" s="19"/>
      <c r="D90" s="19" t="s">
        <v>98</v>
      </c>
      <c r="E90" s="19" t="s">
        <v>177</v>
      </c>
      <c r="F90" s="19" t="s">
        <v>115</v>
      </c>
      <c r="G90" s="19">
        <v>-163.72999999999999</v>
      </c>
      <c r="H90" s="19">
        <v>252949.2</v>
      </c>
    </row>
    <row r="91" spans="1:8" ht="12.75" x14ac:dyDescent="0.2">
      <c r="A91" s="27">
        <v>46042</v>
      </c>
      <c r="B91" s="19" t="s">
        <v>76</v>
      </c>
      <c r="C91" s="19"/>
      <c r="D91" s="19" t="s">
        <v>98</v>
      </c>
      <c r="E91" s="19" t="s">
        <v>177</v>
      </c>
      <c r="F91" s="19" t="s">
        <v>115</v>
      </c>
      <c r="G91" s="19">
        <v>-10</v>
      </c>
      <c r="H91" s="19">
        <v>252939.2</v>
      </c>
    </row>
    <row r="92" spans="1:8" ht="12.75" x14ac:dyDescent="0.2">
      <c r="A92" s="27">
        <v>46042</v>
      </c>
      <c r="B92" s="19" t="s">
        <v>76</v>
      </c>
      <c r="C92" s="19"/>
      <c r="D92" s="19" t="s">
        <v>98</v>
      </c>
      <c r="E92" s="19" t="s">
        <v>177</v>
      </c>
      <c r="F92" s="19" t="s">
        <v>115</v>
      </c>
      <c r="G92" s="19">
        <v>-163.72999999999999</v>
      </c>
      <c r="H92" s="19">
        <v>252775.47</v>
      </c>
    </row>
    <row r="93" spans="1:8" ht="12.75" x14ac:dyDescent="0.2">
      <c r="A93" s="27">
        <v>46042</v>
      </c>
      <c r="B93" s="19" t="s">
        <v>76</v>
      </c>
      <c r="C93" s="19"/>
      <c r="D93" s="19" t="s">
        <v>98</v>
      </c>
      <c r="E93" s="19" t="s">
        <v>177</v>
      </c>
      <c r="F93" s="19" t="s">
        <v>115</v>
      </c>
      <c r="G93" s="19">
        <v>-163.72999999999999</v>
      </c>
      <c r="H93" s="19">
        <v>252611.74</v>
      </c>
    </row>
    <row r="94" spans="1:8" ht="12.75" x14ac:dyDescent="0.2">
      <c r="A94" s="27">
        <v>46042</v>
      </c>
      <c r="B94" s="19" t="s">
        <v>76</v>
      </c>
      <c r="C94" s="19"/>
      <c r="D94" s="19" t="s">
        <v>180</v>
      </c>
      <c r="E94" s="19" t="s">
        <v>181</v>
      </c>
      <c r="F94" s="19" t="s">
        <v>91</v>
      </c>
      <c r="G94" s="19">
        <v>-122.67</v>
      </c>
      <c r="H94" s="19">
        <v>252489.07</v>
      </c>
    </row>
    <row r="95" spans="1:8" ht="12.75" x14ac:dyDescent="0.2">
      <c r="A95" s="27">
        <v>46042</v>
      </c>
      <c r="B95" s="19" t="s">
        <v>76</v>
      </c>
      <c r="C95" s="19"/>
      <c r="D95" s="19" t="s">
        <v>182</v>
      </c>
      <c r="E95" s="19" t="s">
        <v>183</v>
      </c>
      <c r="F95" s="19" t="s">
        <v>91</v>
      </c>
      <c r="G95" s="19">
        <v>-77.94</v>
      </c>
      <c r="H95" s="19">
        <v>252411.13</v>
      </c>
    </row>
    <row r="96" spans="1:8" ht="12.75" x14ac:dyDescent="0.2">
      <c r="A96" s="27">
        <v>46043</v>
      </c>
      <c r="B96" s="19" t="s">
        <v>73</v>
      </c>
      <c r="C96" s="19"/>
      <c r="D96" s="19" t="s">
        <v>184</v>
      </c>
      <c r="E96" s="19"/>
      <c r="F96" s="19" t="s">
        <v>75</v>
      </c>
      <c r="G96" s="19">
        <v>12802.16</v>
      </c>
      <c r="H96" s="19">
        <v>265213.28999999998</v>
      </c>
    </row>
    <row r="97" spans="1:8" ht="12.75" x14ac:dyDescent="0.2">
      <c r="A97" s="27">
        <v>46043</v>
      </c>
      <c r="B97" s="19" t="s">
        <v>82</v>
      </c>
      <c r="C97" s="19">
        <v>8</v>
      </c>
      <c r="D97" s="19" t="s">
        <v>185</v>
      </c>
      <c r="E97" s="19" t="s">
        <v>186</v>
      </c>
      <c r="F97" s="19" t="s">
        <v>85</v>
      </c>
      <c r="G97" s="19">
        <v>-29013.18</v>
      </c>
      <c r="H97" s="19">
        <v>236200.11</v>
      </c>
    </row>
    <row r="98" spans="1:8" ht="12.75" x14ac:dyDescent="0.2">
      <c r="A98" s="27">
        <v>46048</v>
      </c>
      <c r="B98" s="19" t="s">
        <v>82</v>
      </c>
      <c r="C98" s="19">
        <v>9</v>
      </c>
      <c r="D98" s="19" t="s">
        <v>187</v>
      </c>
      <c r="E98" s="19" t="s">
        <v>188</v>
      </c>
      <c r="F98" s="19" t="s">
        <v>85</v>
      </c>
      <c r="G98" s="19">
        <v>-38240</v>
      </c>
      <c r="H98" s="19">
        <v>197960.11</v>
      </c>
    </row>
    <row r="99" spans="1:8" ht="12.75" x14ac:dyDescent="0.2">
      <c r="A99" s="27">
        <v>46048</v>
      </c>
      <c r="B99" s="19" t="s">
        <v>82</v>
      </c>
      <c r="C99" s="19"/>
      <c r="D99" s="19" t="s">
        <v>189</v>
      </c>
      <c r="E99" s="19"/>
      <c r="F99" s="19" t="s">
        <v>85</v>
      </c>
      <c r="G99" s="19">
        <v>-4269.5</v>
      </c>
      <c r="H99" s="19">
        <v>193690.61</v>
      </c>
    </row>
    <row r="100" spans="1:8" ht="12.75" x14ac:dyDescent="0.2">
      <c r="A100" s="27">
        <v>46048</v>
      </c>
      <c r="B100" s="19" t="s">
        <v>76</v>
      </c>
      <c r="C100" s="19"/>
      <c r="D100" s="19" t="s">
        <v>131</v>
      </c>
      <c r="E100" s="19" t="s">
        <v>190</v>
      </c>
      <c r="F100" s="19" t="s">
        <v>133</v>
      </c>
      <c r="G100" s="19">
        <v>-14.99</v>
      </c>
      <c r="H100" s="19">
        <v>193675.62</v>
      </c>
    </row>
    <row r="101" spans="1:8" ht="12.75" x14ac:dyDescent="0.2">
      <c r="A101" s="27">
        <v>46049</v>
      </c>
      <c r="B101" s="19" t="s">
        <v>73</v>
      </c>
      <c r="C101" s="19"/>
      <c r="D101" s="19" t="s">
        <v>144</v>
      </c>
      <c r="E101" s="19"/>
      <c r="F101" s="19" t="s">
        <v>75</v>
      </c>
      <c r="G101" s="19">
        <v>291.01</v>
      </c>
      <c r="H101" s="19">
        <v>193966.63</v>
      </c>
    </row>
    <row r="102" spans="1:8" ht="12.75" x14ac:dyDescent="0.2">
      <c r="A102" s="27">
        <v>46049</v>
      </c>
      <c r="B102" s="19" t="s">
        <v>76</v>
      </c>
      <c r="C102" s="19"/>
      <c r="D102" s="19" t="s">
        <v>131</v>
      </c>
      <c r="E102" s="19" t="s">
        <v>191</v>
      </c>
      <c r="F102" s="19" t="s">
        <v>133</v>
      </c>
      <c r="G102" s="19">
        <v>-300</v>
      </c>
      <c r="H102" s="19">
        <v>193666.63</v>
      </c>
    </row>
    <row r="103" spans="1:8" ht="12.75" x14ac:dyDescent="0.2">
      <c r="A103" s="27">
        <v>46049</v>
      </c>
      <c r="B103" s="19" t="s">
        <v>73</v>
      </c>
      <c r="C103" s="19"/>
      <c r="D103" s="19" t="s">
        <v>192</v>
      </c>
      <c r="E103" s="19"/>
      <c r="F103" s="19" t="s">
        <v>75</v>
      </c>
      <c r="G103" s="19">
        <v>372</v>
      </c>
      <c r="H103" s="19">
        <v>194038.63</v>
      </c>
    </row>
    <row r="104" spans="1:8" ht="12.75" x14ac:dyDescent="0.2">
      <c r="A104" s="27">
        <v>46049</v>
      </c>
      <c r="B104" s="19" t="s">
        <v>73</v>
      </c>
      <c r="C104" s="19"/>
      <c r="D104" s="19" t="s">
        <v>144</v>
      </c>
      <c r="E104" s="19"/>
      <c r="F104" s="19" t="s">
        <v>75</v>
      </c>
      <c r="G104" s="19">
        <v>801.73</v>
      </c>
      <c r="H104" s="19">
        <v>194840.36</v>
      </c>
    </row>
    <row r="105" spans="1:8" ht="12.75" x14ac:dyDescent="0.2">
      <c r="A105" s="27">
        <v>46049</v>
      </c>
      <c r="B105" s="19" t="s">
        <v>76</v>
      </c>
      <c r="C105" s="19"/>
      <c r="D105" s="19" t="s">
        <v>178</v>
      </c>
      <c r="E105" s="19" t="s">
        <v>193</v>
      </c>
      <c r="F105" s="19" t="s">
        <v>194</v>
      </c>
      <c r="G105" s="19">
        <v>-720.86</v>
      </c>
      <c r="H105" s="19">
        <v>194119.5</v>
      </c>
    </row>
    <row r="106" spans="1:8" ht="12.75" x14ac:dyDescent="0.2">
      <c r="A106" s="27">
        <v>46049</v>
      </c>
      <c r="B106" s="19" t="s">
        <v>76</v>
      </c>
      <c r="C106" s="19"/>
      <c r="D106" s="19" t="s">
        <v>121</v>
      </c>
      <c r="E106" s="19" t="s">
        <v>195</v>
      </c>
      <c r="F106" s="19" t="s">
        <v>196</v>
      </c>
      <c r="G106" s="19">
        <v>-83.43</v>
      </c>
      <c r="H106" s="19">
        <v>194036.07</v>
      </c>
    </row>
    <row r="107" spans="1:8" ht="12.75" x14ac:dyDescent="0.2">
      <c r="A107" s="27">
        <v>46050</v>
      </c>
      <c r="B107" s="19" t="s">
        <v>73</v>
      </c>
      <c r="C107" s="19"/>
      <c r="D107" s="19" t="s">
        <v>120</v>
      </c>
      <c r="E107" s="19"/>
      <c r="F107" s="19" t="s">
        <v>75</v>
      </c>
      <c r="G107" s="19">
        <v>1926.88</v>
      </c>
      <c r="H107" s="19">
        <v>195962.95</v>
      </c>
    </row>
    <row r="108" spans="1:8" ht="12.75" x14ac:dyDescent="0.2">
      <c r="A108" s="27">
        <v>46050</v>
      </c>
      <c r="B108" s="19" t="s">
        <v>82</v>
      </c>
      <c r="C108" s="19"/>
      <c r="D108" s="19" t="s">
        <v>189</v>
      </c>
      <c r="E108" s="19"/>
      <c r="F108" s="19" t="s">
        <v>85</v>
      </c>
      <c r="G108" s="19">
        <v>-4175</v>
      </c>
      <c r="H108" s="19">
        <v>191787.95</v>
      </c>
    </row>
    <row r="109" spans="1:8" ht="12.75" x14ac:dyDescent="0.2">
      <c r="A109" s="27">
        <v>46050</v>
      </c>
      <c r="B109" s="19" t="s">
        <v>82</v>
      </c>
      <c r="C109" s="19"/>
      <c r="D109" s="19" t="s">
        <v>197</v>
      </c>
      <c r="E109" s="19"/>
      <c r="F109" s="19" t="s">
        <v>85</v>
      </c>
      <c r="G109" s="19">
        <v>-2500</v>
      </c>
      <c r="H109" s="19">
        <v>189287.95</v>
      </c>
    </row>
    <row r="110" spans="1:8" ht="12.75" x14ac:dyDescent="0.2">
      <c r="A110" s="27">
        <v>46050</v>
      </c>
      <c r="B110" s="19" t="s">
        <v>82</v>
      </c>
      <c r="C110" s="19"/>
      <c r="D110" s="19" t="s">
        <v>189</v>
      </c>
      <c r="E110" s="19"/>
      <c r="F110" s="19" t="s">
        <v>85</v>
      </c>
      <c r="G110" s="19">
        <v>-4285</v>
      </c>
      <c r="H110" s="19">
        <v>185002.95</v>
      </c>
    </row>
    <row r="111" spans="1:8" ht="12.75" x14ac:dyDescent="0.2">
      <c r="A111" s="27">
        <v>46050</v>
      </c>
      <c r="B111" s="19" t="s">
        <v>82</v>
      </c>
      <c r="C111" s="19"/>
      <c r="D111" s="19" t="s">
        <v>198</v>
      </c>
      <c r="E111" s="19"/>
      <c r="F111" s="19" t="s">
        <v>85</v>
      </c>
      <c r="G111" s="19">
        <v>-9296</v>
      </c>
      <c r="H111" s="19">
        <v>175706.95</v>
      </c>
    </row>
    <row r="112" spans="1:8" ht="12.75" x14ac:dyDescent="0.2">
      <c r="A112" s="27">
        <v>46050</v>
      </c>
      <c r="B112" s="19" t="s">
        <v>82</v>
      </c>
      <c r="C112" s="19">
        <v>10</v>
      </c>
      <c r="D112" s="19" t="s">
        <v>199</v>
      </c>
      <c r="E112" s="19" t="s">
        <v>200</v>
      </c>
      <c r="F112" s="19" t="s">
        <v>85</v>
      </c>
      <c r="G112" s="19">
        <v>-1733.4</v>
      </c>
      <c r="H112" s="19">
        <v>173973.55</v>
      </c>
    </row>
    <row r="113" spans="1:8" ht="12.75" x14ac:dyDescent="0.2">
      <c r="A113" s="27">
        <v>46050</v>
      </c>
      <c r="B113" s="19" t="s">
        <v>73</v>
      </c>
      <c r="C113" s="19"/>
      <c r="D113" s="19" t="s">
        <v>201</v>
      </c>
      <c r="E113" s="19"/>
      <c r="F113" s="19" t="s">
        <v>75</v>
      </c>
      <c r="G113" s="19">
        <v>11229.54</v>
      </c>
      <c r="H113" s="19">
        <v>185203.09</v>
      </c>
    </row>
    <row r="114" spans="1:8" ht="12.75" x14ac:dyDescent="0.2">
      <c r="A114" s="27">
        <v>46050</v>
      </c>
      <c r="B114" s="19" t="s">
        <v>76</v>
      </c>
      <c r="C114" s="19"/>
      <c r="D114" s="19" t="s">
        <v>202</v>
      </c>
      <c r="E114" s="19" t="s">
        <v>203</v>
      </c>
      <c r="F114" s="19" t="s">
        <v>79</v>
      </c>
      <c r="G114" s="19">
        <v>-120</v>
      </c>
      <c r="H114" s="19">
        <v>185083.09</v>
      </c>
    </row>
    <row r="115" spans="1:8" ht="12.75" x14ac:dyDescent="0.2">
      <c r="A115" s="27">
        <v>46051</v>
      </c>
      <c r="B115" s="19" t="s">
        <v>82</v>
      </c>
      <c r="C115" s="19"/>
      <c r="D115" s="19" t="s">
        <v>204</v>
      </c>
      <c r="E115" s="19"/>
      <c r="F115" s="19" t="s">
        <v>85</v>
      </c>
      <c r="G115" s="19">
        <v>-6660</v>
      </c>
      <c r="H115" s="19">
        <v>178423.09</v>
      </c>
    </row>
    <row r="116" spans="1:8" ht="12.75" x14ac:dyDescent="0.2">
      <c r="A116" s="27">
        <v>46051</v>
      </c>
      <c r="B116" s="19" t="s">
        <v>82</v>
      </c>
      <c r="C116" s="19"/>
      <c r="D116" s="19" t="s">
        <v>143</v>
      </c>
      <c r="E116" s="19"/>
      <c r="F116" s="19" t="s">
        <v>85</v>
      </c>
      <c r="G116" s="19">
        <v>-2125</v>
      </c>
      <c r="H116" s="19">
        <v>176298.09</v>
      </c>
    </row>
    <row r="117" spans="1:8" ht="12.75" x14ac:dyDescent="0.2">
      <c r="A117" s="27">
        <v>46051</v>
      </c>
      <c r="B117" s="19" t="s">
        <v>82</v>
      </c>
      <c r="C117" s="19">
        <v>11</v>
      </c>
      <c r="D117" s="19" t="s">
        <v>205</v>
      </c>
      <c r="E117" s="19" t="s">
        <v>206</v>
      </c>
      <c r="F117" s="19" t="s">
        <v>85</v>
      </c>
      <c r="G117" s="19">
        <v>-3110.31</v>
      </c>
      <c r="H117" s="19">
        <v>173187.78</v>
      </c>
    </row>
    <row r="118" spans="1:8" ht="12.75" x14ac:dyDescent="0.2">
      <c r="A118" s="27">
        <v>46051</v>
      </c>
      <c r="B118" s="19" t="s">
        <v>82</v>
      </c>
      <c r="C118" s="19"/>
      <c r="D118" s="19" t="s">
        <v>140</v>
      </c>
      <c r="E118" s="19"/>
      <c r="F118" s="19" t="s">
        <v>85</v>
      </c>
      <c r="G118" s="19">
        <v>-2000</v>
      </c>
      <c r="H118" s="19">
        <v>171187.78</v>
      </c>
    </row>
    <row r="119" spans="1:8" ht="12.75" x14ac:dyDescent="0.2">
      <c r="A119" s="27">
        <v>46052</v>
      </c>
      <c r="B119" s="19" t="s">
        <v>82</v>
      </c>
      <c r="C119" s="19" t="s">
        <v>83</v>
      </c>
      <c r="D119" s="19" t="s">
        <v>167</v>
      </c>
      <c r="E119" s="19"/>
      <c r="F119" s="19" t="s">
        <v>85</v>
      </c>
      <c r="G119" s="19">
        <v>-1600</v>
      </c>
      <c r="H119" s="19">
        <v>169587.78</v>
      </c>
    </row>
    <row r="120" spans="1:8" ht="12.75" x14ac:dyDescent="0.2">
      <c r="A120" s="27">
        <v>46052</v>
      </c>
      <c r="B120" s="19" t="s">
        <v>82</v>
      </c>
      <c r="C120" s="19" t="s">
        <v>83</v>
      </c>
      <c r="D120" s="19" t="s">
        <v>103</v>
      </c>
      <c r="E120" s="19"/>
      <c r="F120" s="19" t="s">
        <v>85</v>
      </c>
      <c r="G120" s="19">
        <v>-2562.7399999999998</v>
      </c>
      <c r="H120" s="19">
        <v>167025.04</v>
      </c>
    </row>
    <row r="121" spans="1:8" ht="12.75" x14ac:dyDescent="0.2">
      <c r="A121" s="27">
        <v>46052</v>
      </c>
      <c r="B121" s="19" t="s">
        <v>82</v>
      </c>
      <c r="C121" s="19" t="s">
        <v>83</v>
      </c>
      <c r="D121" s="19" t="s">
        <v>170</v>
      </c>
      <c r="E121" s="19"/>
      <c r="F121" s="19" t="s">
        <v>85</v>
      </c>
      <c r="G121" s="19">
        <v>-6250</v>
      </c>
      <c r="H121" s="19">
        <v>160775.04000000001</v>
      </c>
    </row>
    <row r="122" spans="1:8" ht="12.75" x14ac:dyDescent="0.2">
      <c r="A122" s="27">
        <v>46052</v>
      </c>
      <c r="B122" s="19" t="s">
        <v>116</v>
      </c>
      <c r="C122" s="19"/>
      <c r="D122" s="19" t="s">
        <v>207</v>
      </c>
      <c r="E122" s="19" t="s">
        <v>117</v>
      </c>
      <c r="F122" s="19" t="s">
        <v>208</v>
      </c>
      <c r="G122" s="19">
        <v>463.06</v>
      </c>
      <c r="H122" s="19">
        <v>161238.1</v>
      </c>
    </row>
    <row r="123" spans="1:8" ht="12.75" x14ac:dyDescent="0.2">
      <c r="A123" s="27">
        <v>46052</v>
      </c>
      <c r="B123" s="19" t="s">
        <v>76</v>
      </c>
      <c r="C123" s="19"/>
      <c r="D123" s="19" t="s">
        <v>113</v>
      </c>
      <c r="E123" s="19" t="s">
        <v>114</v>
      </c>
      <c r="F123" s="19" t="s">
        <v>115</v>
      </c>
      <c r="G123" s="19">
        <v>-18.48</v>
      </c>
      <c r="H123" s="19">
        <v>161219.62</v>
      </c>
    </row>
    <row r="124" spans="1:8" ht="12.75" x14ac:dyDescent="0.2">
      <c r="A124" s="27">
        <v>46052</v>
      </c>
      <c r="B124" s="19" t="s">
        <v>76</v>
      </c>
      <c r="C124" s="19"/>
      <c r="D124" s="19" t="s">
        <v>209</v>
      </c>
      <c r="E124" s="19" t="s">
        <v>210</v>
      </c>
      <c r="F124" s="19" t="s">
        <v>91</v>
      </c>
      <c r="G124" s="19">
        <v>-330</v>
      </c>
      <c r="H124" s="19">
        <v>160889.62</v>
      </c>
    </row>
    <row r="125" spans="1:8" ht="12.75" x14ac:dyDescent="0.2">
      <c r="A125" s="27">
        <v>46052</v>
      </c>
      <c r="B125" s="19" t="s">
        <v>82</v>
      </c>
      <c r="C125" s="19" t="s">
        <v>83</v>
      </c>
      <c r="D125" s="19" t="s">
        <v>157</v>
      </c>
      <c r="E125" s="19"/>
      <c r="F125" s="19" t="s">
        <v>85</v>
      </c>
      <c r="G125" s="19">
        <v>-4334.76</v>
      </c>
      <c r="H125" s="19">
        <v>156554.85999999999</v>
      </c>
    </row>
    <row r="126" spans="1:8" ht="12.75" x14ac:dyDescent="0.2">
      <c r="A126" s="27">
        <v>46052</v>
      </c>
      <c r="B126" s="19" t="s">
        <v>82</v>
      </c>
      <c r="C126" s="19" t="s">
        <v>83</v>
      </c>
      <c r="D126" s="19" t="s">
        <v>159</v>
      </c>
      <c r="E126" s="19"/>
      <c r="F126" s="19" t="s">
        <v>85</v>
      </c>
      <c r="G126" s="19">
        <v>-4000</v>
      </c>
      <c r="H126" s="19">
        <v>152554.85999999999</v>
      </c>
    </row>
    <row r="127" spans="1:8" ht="12.75" x14ac:dyDescent="0.2">
      <c r="A127" s="27">
        <v>46052</v>
      </c>
      <c r="B127" s="19" t="s">
        <v>82</v>
      </c>
      <c r="C127" s="19" t="s">
        <v>83</v>
      </c>
      <c r="D127" s="19" t="s">
        <v>160</v>
      </c>
      <c r="E127" s="19"/>
      <c r="F127" s="19" t="s">
        <v>85</v>
      </c>
      <c r="G127" s="19">
        <v>-2365.5100000000002</v>
      </c>
      <c r="H127" s="19">
        <v>150189.35</v>
      </c>
    </row>
    <row r="128" spans="1:8" ht="12.75" x14ac:dyDescent="0.2">
      <c r="A128" s="27">
        <v>46052</v>
      </c>
      <c r="B128" s="19" t="s">
        <v>109</v>
      </c>
      <c r="C128" s="19" t="s">
        <v>83</v>
      </c>
      <c r="D128" s="19" t="s">
        <v>163</v>
      </c>
      <c r="E128" s="19" t="s">
        <v>211</v>
      </c>
      <c r="F128" s="19" t="s">
        <v>112</v>
      </c>
      <c r="G128" s="19">
        <v>-8749.98</v>
      </c>
      <c r="H128" s="19">
        <v>141439.37</v>
      </c>
    </row>
    <row r="129" spans="1:8" ht="12.75" x14ac:dyDescent="0.2">
      <c r="A129" s="27">
        <v>46052</v>
      </c>
      <c r="B129" s="19" t="s">
        <v>109</v>
      </c>
      <c r="C129" s="19" t="s">
        <v>83</v>
      </c>
      <c r="D129" s="19" t="s">
        <v>110</v>
      </c>
      <c r="E129" s="19" t="s">
        <v>211</v>
      </c>
      <c r="F129" s="19" t="s">
        <v>112</v>
      </c>
      <c r="G129" s="19">
        <v>-10350.77</v>
      </c>
      <c r="H129" s="19">
        <v>131088.6</v>
      </c>
    </row>
    <row r="130" spans="1:8" ht="12.75" x14ac:dyDescent="0.2">
      <c r="A130" s="27">
        <v>46052</v>
      </c>
      <c r="B130" s="19" t="s">
        <v>82</v>
      </c>
      <c r="C130" s="19" t="s">
        <v>83</v>
      </c>
      <c r="D130" s="19" t="s">
        <v>154</v>
      </c>
      <c r="E130" s="19"/>
      <c r="F130" s="19" t="s">
        <v>85</v>
      </c>
      <c r="G130" s="19">
        <v>-3097.73</v>
      </c>
      <c r="H130" s="19">
        <v>127990.87</v>
      </c>
    </row>
    <row r="131" spans="1:8" ht="12.75" x14ac:dyDescent="0.2">
      <c r="A131" s="27">
        <v>46052</v>
      </c>
      <c r="B131" s="19" t="s">
        <v>82</v>
      </c>
      <c r="C131" s="19" t="s">
        <v>83</v>
      </c>
      <c r="D131" s="19" t="s">
        <v>161</v>
      </c>
      <c r="E131" s="19"/>
      <c r="F131" s="19" t="s">
        <v>85</v>
      </c>
      <c r="G131" s="19">
        <v>-2496.64</v>
      </c>
      <c r="H131" s="19">
        <v>125494.23</v>
      </c>
    </row>
    <row r="132" spans="1:8" ht="12.75" x14ac:dyDescent="0.2">
      <c r="A132" s="27">
        <v>46052</v>
      </c>
      <c r="B132" s="19" t="s">
        <v>82</v>
      </c>
      <c r="C132" s="19" t="s">
        <v>83</v>
      </c>
      <c r="D132" s="19" t="s">
        <v>171</v>
      </c>
      <c r="E132" s="19"/>
      <c r="F132" s="19" t="s">
        <v>85</v>
      </c>
      <c r="G132" s="19">
        <v>-5749.39</v>
      </c>
      <c r="H132" s="19">
        <v>119744.84</v>
      </c>
    </row>
    <row r="133" spans="1:8" ht="12.75" x14ac:dyDescent="0.2">
      <c r="A133" s="27">
        <v>46052</v>
      </c>
      <c r="B133" s="19" t="s">
        <v>82</v>
      </c>
      <c r="C133" s="19" t="s">
        <v>83</v>
      </c>
      <c r="D133" s="19" t="s">
        <v>166</v>
      </c>
      <c r="E133" s="19"/>
      <c r="F133" s="19" t="s">
        <v>85</v>
      </c>
      <c r="G133" s="19">
        <v>-2522.1</v>
      </c>
      <c r="H133" s="19">
        <v>117222.74</v>
      </c>
    </row>
    <row r="134" spans="1:8" ht="12.75" x14ac:dyDescent="0.2">
      <c r="A134" s="27">
        <v>46052</v>
      </c>
      <c r="B134" s="19" t="s">
        <v>82</v>
      </c>
      <c r="C134" s="19" t="s">
        <v>83</v>
      </c>
      <c r="D134" s="19" t="s">
        <v>152</v>
      </c>
      <c r="E134" s="19"/>
      <c r="F134" s="19" t="s">
        <v>85</v>
      </c>
      <c r="G134" s="19">
        <v>-6225.35</v>
      </c>
      <c r="H134" s="19">
        <v>110997.39</v>
      </c>
    </row>
    <row r="135" spans="1:8" ht="12.75" x14ac:dyDescent="0.2">
      <c r="A135" s="27">
        <v>46052</v>
      </c>
      <c r="B135" s="19" t="s">
        <v>82</v>
      </c>
      <c r="C135" s="19" t="s">
        <v>83</v>
      </c>
      <c r="D135" s="19" t="s">
        <v>156</v>
      </c>
      <c r="E135" s="19"/>
      <c r="F135" s="19" t="s">
        <v>85</v>
      </c>
      <c r="G135" s="19">
        <v>-8000</v>
      </c>
      <c r="H135" s="19">
        <v>102997.39</v>
      </c>
    </row>
    <row r="136" spans="1:8" ht="12.75" x14ac:dyDescent="0.2">
      <c r="A136" s="27">
        <v>46052</v>
      </c>
      <c r="B136" s="19" t="s">
        <v>82</v>
      </c>
      <c r="C136" s="19" t="s">
        <v>83</v>
      </c>
      <c r="D136" s="19" t="s">
        <v>153</v>
      </c>
      <c r="E136" s="19"/>
      <c r="F136" s="19" t="s">
        <v>85</v>
      </c>
      <c r="G136" s="19">
        <v>-2800</v>
      </c>
      <c r="H136" s="19">
        <v>100197.39</v>
      </c>
    </row>
    <row r="137" spans="1:8" ht="12.75" x14ac:dyDescent="0.2">
      <c r="A137" s="27">
        <v>46052</v>
      </c>
      <c r="B137" s="19" t="s">
        <v>82</v>
      </c>
      <c r="C137" s="19" t="s">
        <v>83</v>
      </c>
      <c r="D137" s="19" t="s">
        <v>155</v>
      </c>
      <c r="E137" s="19"/>
      <c r="F137" s="19" t="s">
        <v>85</v>
      </c>
      <c r="G137" s="19">
        <v>-7673.67</v>
      </c>
      <c r="H137" s="19">
        <v>92523.72</v>
      </c>
    </row>
    <row r="138" spans="1:8" ht="12.75" x14ac:dyDescent="0.2">
      <c r="A138" s="27">
        <v>46052</v>
      </c>
      <c r="B138" s="19" t="s">
        <v>82</v>
      </c>
      <c r="C138" s="19" t="s">
        <v>83</v>
      </c>
      <c r="D138" s="19" t="s">
        <v>86</v>
      </c>
      <c r="E138" s="19"/>
      <c r="F138" s="19" t="s">
        <v>85</v>
      </c>
      <c r="G138" s="19">
        <v>-14708.67</v>
      </c>
      <c r="H138" s="19">
        <v>77815.05</v>
      </c>
    </row>
    <row r="139" spans="1:8" ht="12.75" x14ac:dyDescent="0.2">
      <c r="A139" s="27">
        <v>46052</v>
      </c>
      <c r="B139" s="19" t="s">
        <v>82</v>
      </c>
      <c r="C139" s="19" t="s">
        <v>83</v>
      </c>
      <c r="D139" s="19" t="s">
        <v>168</v>
      </c>
      <c r="E139" s="19"/>
      <c r="F139" s="19" t="s">
        <v>85</v>
      </c>
      <c r="G139" s="19">
        <v>-5356.63</v>
      </c>
      <c r="H139" s="19">
        <v>72458.42</v>
      </c>
    </row>
    <row r="140" spans="1:8" ht="12.75" x14ac:dyDescent="0.2">
      <c r="A140" s="27">
        <v>46052</v>
      </c>
      <c r="B140" s="19" t="s">
        <v>82</v>
      </c>
      <c r="C140" s="19" t="s">
        <v>83</v>
      </c>
      <c r="D140" s="19" t="s">
        <v>169</v>
      </c>
      <c r="E140" s="19"/>
      <c r="F140" s="19" t="s">
        <v>85</v>
      </c>
      <c r="G140" s="19">
        <v>-5317.03</v>
      </c>
      <c r="H140" s="19">
        <v>67141.39</v>
      </c>
    </row>
    <row r="141" spans="1:8" ht="12.75" x14ac:dyDescent="0.2">
      <c r="A141" s="27">
        <v>46052</v>
      </c>
      <c r="B141" s="19" t="s">
        <v>82</v>
      </c>
      <c r="C141" s="19" t="s">
        <v>83</v>
      </c>
      <c r="D141" s="19" t="s">
        <v>165</v>
      </c>
      <c r="E141" s="19"/>
      <c r="F141" s="19" t="s">
        <v>85</v>
      </c>
      <c r="G141" s="19">
        <v>-6075</v>
      </c>
      <c r="H141" s="19">
        <v>61066.39</v>
      </c>
    </row>
    <row r="142" spans="1:8" ht="12.75" x14ac:dyDescent="0.2">
      <c r="A142" s="15" t="s">
        <v>212</v>
      </c>
      <c r="B142" s="16"/>
      <c r="C142" s="16"/>
      <c r="D142" s="16"/>
      <c r="E142" s="16"/>
      <c r="F142" s="16"/>
      <c r="G142" s="16">
        <v>5432.29</v>
      </c>
      <c r="H142" s="16"/>
    </row>
    <row r="143" spans="1:8" ht="12.75" x14ac:dyDescent="0.2">
      <c r="A143" s="12" t="s">
        <v>213</v>
      </c>
      <c r="B143" s="13"/>
      <c r="C143" s="13"/>
      <c r="D143" s="13"/>
      <c r="E143" s="13"/>
      <c r="F143" s="13"/>
      <c r="G143" s="13"/>
      <c r="H143" s="13"/>
    </row>
    <row r="144" spans="1:8" ht="12.75" x14ac:dyDescent="0.2">
      <c r="A144" s="15" t="s">
        <v>214</v>
      </c>
      <c r="B144" s="16"/>
      <c r="C144" s="16"/>
      <c r="D144" s="16"/>
      <c r="E144" s="16"/>
      <c r="F144" s="16"/>
      <c r="G144" s="16"/>
      <c r="H144" s="16"/>
    </row>
    <row r="145" spans="1:8" ht="12.75" x14ac:dyDescent="0.2">
      <c r="A145" s="18" t="s">
        <v>215</v>
      </c>
      <c r="B145" s="19"/>
      <c r="C145" s="19"/>
      <c r="D145" s="19"/>
      <c r="E145" s="19"/>
      <c r="F145" s="19"/>
      <c r="G145" s="19"/>
      <c r="H145" s="19">
        <v>19768</v>
      </c>
    </row>
    <row r="146" spans="1:8" ht="12.75" x14ac:dyDescent="0.2">
      <c r="A146" s="15" t="s">
        <v>216</v>
      </c>
      <c r="B146" s="16"/>
      <c r="C146" s="16"/>
      <c r="D146" s="16"/>
      <c r="E146" s="16"/>
      <c r="F146" s="16"/>
      <c r="G146" s="16"/>
      <c r="H146" s="16"/>
    </row>
    <row r="147" spans="1:8" ht="12.75" x14ac:dyDescent="0.2">
      <c r="A147" s="15" t="s">
        <v>217</v>
      </c>
      <c r="B147" s="16"/>
      <c r="C147" s="16"/>
      <c r="D147" s="16"/>
      <c r="E147" s="16"/>
      <c r="F147" s="16"/>
      <c r="G147" s="16"/>
      <c r="H147" s="16"/>
    </row>
    <row r="148" spans="1:8" ht="12.75" x14ac:dyDescent="0.2">
      <c r="A148" s="12" t="s">
        <v>208</v>
      </c>
      <c r="B148" s="13"/>
      <c r="C148" s="13"/>
      <c r="D148" s="13"/>
      <c r="E148" s="13"/>
      <c r="F148" s="13"/>
      <c r="G148" s="13"/>
      <c r="H148" s="13"/>
    </row>
    <row r="149" spans="1:8" ht="12.75" x14ac:dyDescent="0.2">
      <c r="A149" s="27">
        <v>46029</v>
      </c>
      <c r="B149" s="19" t="s">
        <v>73</v>
      </c>
      <c r="C149" s="19"/>
      <c r="D149" s="19" t="s">
        <v>218</v>
      </c>
      <c r="E149" s="19" t="s">
        <v>219</v>
      </c>
      <c r="F149" s="19" t="s">
        <v>75</v>
      </c>
      <c r="G149" s="19">
        <v>100</v>
      </c>
      <c r="H149" s="19">
        <v>100</v>
      </c>
    </row>
    <row r="150" spans="1:8" ht="12.75" x14ac:dyDescent="0.2">
      <c r="A150" s="27">
        <v>46029</v>
      </c>
      <c r="B150" s="19" t="s">
        <v>116</v>
      </c>
      <c r="C150" s="19"/>
      <c r="D150" s="19"/>
      <c r="E150" s="19" t="s">
        <v>220</v>
      </c>
      <c r="F150" s="19" t="s">
        <v>71</v>
      </c>
      <c r="G150" s="19">
        <v>-100</v>
      </c>
      <c r="H150" s="19">
        <v>0</v>
      </c>
    </row>
    <row r="151" spans="1:8" ht="12.75" x14ac:dyDescent="0.2">
      <c r="A151" s="27">
        <v>46029</v>
      </c>
      <c r="B151" s="19" t="s">
        <v>116</v>
      </c>
      <c r="C151" s="19"/>
      <c r="D151" s="19"/>
      <c r="E151" s="19" t="s">
        <v>219</v>
      </c>
      <c r="F151" s="19" t="s">
        <v>71</v>
      </c>
      <c r="G151" s="19">
        <v>-100</v>
      </c>
      <c r="H151" s="19">
        <v>-100</v>
      </c>
    </row>
    <row r="152" spans="1:8" ht="12.75" x14ac:dyDescent="0.2">
      <c r="A152" s="27">
        <v>46029</v>
      </c>
      <c r="B152" s="19" t="s">
        <v>116</v>
      </c>
      <c r="C152" s="19"/>
      <c r="D152" s="19"/>
      <c r="E152" s="19" t="s">
        <v>221</v>
      </c>
      <c r="F152" s="19" t="s">
        <v>71</v>
      </c>
      <c r="G152" s="19">
        <v>-100</v>
      </c>
      <c r="H152" s="19">
        <v>-200</v>
      </c>
    </row>
    <row r="153" spans="1:8" ht="12.75" x14ac:dyDescent="0.2">
      <c r="A153" s="27">
        <v>46029</v>
      </c>
      <c r="B153" s="19" t="s">
        <v>73</v>
      </c>
      <c r="C153" s="19"/>
      <c r="D153" s="19" t="s">
        <v>222</v>
      </c>
      <c r="E153" s="19" t="s">
        <v>221</v>
      </c>
      <c r="F153" s="19" t="s">
        <v>75</v>
      </c>
      <c r="G153" s="19">
        <v>100</v>
      </c>
      <c r="H153" s="19">
        <v>-100</v>
      </c>
    </row>
    <row r="154" spans="1:8" ht="12.75" x14ac:dyDescent="0.2">
      <c r="A154" s="27">
        <v>46029</v>
      </c>
      <c r="B154" s="19" t="s">
        <v>73</v>
      </c>
      <c r="C154" s="19"/>
      <c r="D154" s="19" t="s">
        <v>223</v>
      </c>
      <c r="E154" s="19" t="s">
        <v>220</v>
      </c>
      <c r="F154" s="19" t="s">
        <v>75</v>
      </c>
      <c r="G154" s="19">
        <v>100</v>
      </c>
      <c r="H154" s="19">
        <v>0</v>
      </c>
    </row>
    <row r="155" spans="1:8" ht="12.75" x14ac:dyDescent="0.2">
      <c r="A155" s="27">
        <v>46036</v>
      </c>
      <c r="B155" s="19" t="s">
        <v>116</v>
      </c>
      <c r="C155" s="19"/>
      <c r="D155" s="19" t="s">
        <v>151</v>
      </c>
      <c r="E155" s="19" t="s">
        <v>224</v>
      </c>
      <c r="F155" s="19" t="s">
        <v>71</v>
      </c>
      <c r="G155" s="19">
        <v>-163.72999999999999</v>
      </c>
      <c r="H155" s="19">
        <v>-163.72999999999999</v>
      </c>
    </row>
    <row r="156" spans="1:8" ht="12.75" x14ac:dyDescent="0.2">
      <c r="A156" s="27">
        <v>46036</v>
      </c>
      <c r="B156" s="19" t="s">
        <v>116</v>
      </c>
      <c r="C156" s="19"/>
      <c r="D156" s="19" t="s">
        <v>151</v>
      </c>
      <c r="E156" s="19" t="s">
        <v>225</v>
      </c>
      <c r="F156" s="19" t="s">
        <v>71</v>
      </c>
      <c r="G156" s="19">
        <v>-163.72999999999999</v>
      </c>
      <c r="H156" s="19">
        <v>-327.45999999999998</v>
      </c>
    </row>
    <row r="157" spans="1:8" ht="12.75" x14ac:dyDescent="0.2">
      <c r="A157" s="27">
        <v>46036</v>
      </c>
      <c r="B157" s="19" t="s">
        <v>73</v>
      </c>
      <c r="C157" s="19"/>
      <c r="D157" s="19" t="s">
        <v>151</v>
      </c>
      <c r="E157" s="19" t="s">
        <v>226</v>
      </c>
      <c r="F157" s="19" t="s">
        <v>75</v>
      </c>
      <c r="G157" s="19">
        <v>163.72999999999999</v>
      </c>
      <c r="H157" s="19">
        <v>-163.72999999999999</v>
      </c>
    </row>
    <row r="158" spans="1:8" ht="12.75" x14ac:dyDescent="0.2">
      <c r="A158" s="27">
        <v>46036</v>
      </c>
      <c r="B158" s="19" t="s">
        <v>73</v>
      </c>
      <c r="C158" s="19"/>
      <c r="D158" s="19" t="s">
        <v>151</v>
      </c>
      <c r="E158" s="19" t="s">
        <v>227</v>
      </c>
      <c r="F158" s="19" t="s">
        <v>75</v>
      </c>
      <c r="G158" s="19">
        <v>163.72999999999999</v>
      </c>
      <c r="H158" s="19">
        <v>0</v>
      </c>
    </row>
    <row r="159" spans="1:8" ht="12.75" x14ac:dyDescent="0.2">
      <c r="A159" s="27">
        <v>46036</v>
      </c>
      <c r="B159" s="19" t="s">
        <v>73</v>
      </c>
      <c r="C159" s="19"/>
      <c r="D159" s="19" t="s">
        <v>151</v>
      </c>
      <c r="E159" s="19" t="s">
        <v>225</v>
      </c>
      <c r="F159" s="19" t="s">
        <v>75</v>
      </c>
      <c r="G159" s="19">
        <v>163.72999999999999</v>
      </c>
      <c r="H159" s="19">
        <v>163.72999999999999</v>
      </c>
    </row>
    <row r="160" spans="1:8" ht="12.75" x14ac:dyDescent="0.2">
      <c r="A160" s="27">
        <v>46036</v>
      </c>
      <c r="B160" s="19" t="s">
        <v>73</v>
      </c>
      <c r="C160" s="19"/>
      <c r="D160" s="19" t="s">
        <v>151</v>
      </c>
      <c r="E160" s="19" t="s">
        <v>224</v>
      </c>
      <c r="F160" s="19" t="s">
        <v>75</v>
      </c>
      <c r="G160" s="19">
        <v>163.72999999999999</v>
      </c>
      <c r="H160" s="19">
        <v>327.45999999999998</v>
      </c>
    </row>
    <row r="161" spans="1:8" ht="12.75" x14ac:dyDescent="0.2">
      <c r="A161" s="27">
        <v>46036</v>
      </c>
      <c r="B161" s="19" t="s">
        <v>116</v>
      </c>
      <c r="C161" s="19"/>
      <c r="D161" s="19" t="s">
        <v>151</v>
      </c>
      <c r="E161" s="19" t="s">
        <v>226</v>
      </c>
      <c r="F161" s="19" t="s">
        <v>71</v>
      </c>
      <c r="G161" s="19">
        <v>-163.72999999999999</v>
      </c>
      <c r="H161" s="19">
        <v>163.72999999999999</v>
      </c>
    </row>
    <row r="162" spans="1:8" ht="12.75" x14ac:dyDescent="0.2">
      <c r="A162" s="27">
        <v>46036</v>
      </c>
      <c r="B162" s="19" t="s">
        <v>116</v>
      </c>
      <c r="C162" s="19"/>
      <c r="D162" s="19" t="s">
        <v>151</v>
      </c>
      <c r="E162" s="19" t="s">
        <v>227</v>
      </c>
      <c r="F162" s="19" t="s">
        <v>71</v>
      </c>
      <c r="G162" s="19">
        <v>-163.72999999999999</v>
      </c>
      <c r="H162" s="19">
        <v>0</v>
      </c>
    </row>
    <row r="163" spans="1:8" ht="12.75" x14ac:dyDescent="0.2">
      <c r="A163" s="27">
        <v>46036</v>
      </c>
      <c r="B163" s="19" t="s">
        <v>73</v>
      </c>
      <c r="C163" s="19"/>
      <c r="D163" s="19" t="s">
        <v>151</v>
      </c>
      <c r="E163" s="19" t="s">
        <v>228</v>
      </c>
      <c r="F163" s="19" t="s">
        <v>75</v>
      </c>
      <c r="G163" s="19">
        <v>163.72999999999999</v>
      </c>
      <c r="H163" s="19">
        <v>163.72999999999999</v>
      </c>
    </row>
    <row r="164" spans="1:8" ht="12.75" x14ac:dyDescent="0.2">
      <c r="A164" s="27">
        <v>46036</v>
      </c>
      <c r="B164" s="19" t="s">
        <v>116</v>
      </c>
      <c r="C164" s="19"/>
      <c r="D164" s="19" t="s">
        <v>151</v>
      </c>
      <c r="E164" s="19" t="s">
        <v>228</v>
      </c>
      <c r="F164" s="19" t="s">
        <v>71</v>
      </c>
      <c r="G164" s="19">
        <v>-163.72999999999999</v>
      </c>
      <c r="H164" s="19">
        <v>0</v>
      </c>
    </row>
    <row r="165" spans="1:8" ht="12.75" x14ac:dyDescent="0.2">
      <c r="A165" s="27">
        <v>46041</v>
      </c>
      <c r="B165" s="19" t="s">
        <v>73</v>
      </c>
      <c r="C165" s="19"/>
      <c r="D165" s="19" t="s">
        <v>176</v>
      </c>
      <c r="E165" s="19" t="s">
        <v>229</v>
      </c>
      <c r="F165" s="19" t="s">
        <v>75</v>
      </c>
      <c r="G165" s="19">
        <v>520</v>
      </c>
      <c r="H165" s="19">
        <v>520</v>
      </c>
    </row>
    <row r="166" spans="1:8" ht="12.75" x14ac:dyDescent="0.2">
      <c r="A166" s="27">
        <v>46041</v>
      </c>
      <c r="B166" s="19" t="s">
        <v>116</v>
      </c>
      <c r="C166" s="19"/>
      <c r="D166" s="19" t="s">
        <v>176</v>
      </c>
      <c r="E166" s="19" t="s">
        <v>230</v>
      </c>
      <c r="F166" s="19" t="s">
        <v>71</v>
      </c>
      <c r="G166" s="19">
        <v>-520</v>
      </c>
      <c r="H166" s="19">
        <v>0</v>
      </c>
    </row>
    <row r="167" spans="1:8" ht="12.75" x14ac:dyDescent="0.2">
      <c r="A167" s="27">
        <v>46041</v>
      </c>
      <c r="B167" s="19" t="s">
        <v>116</v>
      </c>
      <c r="C167" s="19"/>
      <c r="D167" s="19" t="s">
        <v>176</v>
      </c>
      <c r="E167" s="19" t="s">
        <v>229</v>
      </c>
      <c r="F167" s="19" t="s">
        <v>71</v>
      </c>
      <c r="G167" s="19">
        <v>-520</v>
      </c>
      <c r="H167" s="19">
        <v>-520</v>
      </c>
    </row>
    <row r="168" spans="1:8" ht="12.75" x14ac:dyDescent="0.2">
      <c r="A168" s="27">
        <v>46041</v>
      </c>
      <c r="B168" s="19" t="s">
        <v>73</v>
      </c>
      <c r="C168" s="19"/>
      <c r="D168" s="19" t="s">
        <v>176</v>
      </c>
      <c r="E168" s="19" t="s">
        <v>230</v>
      </c>
      <c r="F168" s="19" t="s">
        <v>75</v>
      </c>
      <c r="G168" s="19">
        <v>520</v>
      </c>
      <c r="H168" s="19">
        <v>0</v>
      </c>
    </row>
    <row r="169" spans="1:8" ht="12.75" x14ac:dyDescent="0.2">
      <c r="A169" s="27">
        <v>46052</v>
      </c>
      <c r="B169" s="19" t="s">
        <v>73</v>
      </c>
      <c r="C169" s="19"/>
      <c r="D169" s="19" t="s">
        <v>207</v>
      </c>
      <c r="E169" s="19" t="s">
        <v>231</v>
      </c>
      <c r="F169" s="19" t="s">
        <v>75</v>
      </c>
      <c r="G169" s="19">
        <v>463.06</v>
      </c>
      <c r="H169" s="19">
        <v>463.06</v>
      </c>
    </row>
    <row r="170" spans="1:8" ht="12.75" x14ac:dyDescent="0.2">
      <c r="A170" s="27">
        <v>46052</v>
      </c>
      <c r="B170" s="19" t="s">
        <v>116</v>
      </c>
      <c r="C170" s="19"/>
      <c r="D170" s="19" t="s">
        <v>207</v>
      </c>
      <c r="E170" s="19" t="s">
        <v>231</v>
      </c>
      <c r="F170" s="19" t="s">
        <v>71</v>
      </c>
      <c r="G170" s="19">
        <v>-463.06</v>
      </c>
      <c r="H170" s="19">
        <v>0</v>
      </c>
    </row>
    <row r="171" spans="1:8" ht="12.75" x14ac:dyDescent="0.2">
      <c r="A171" s="15" t="s">
        <v>232</v>
      </c>
      <c r="B171" s="16"/>
      <c r="C171" s="16"/>
      <c r="D171" s="16"/>
      <c r="E171" s="16"/>
      <c r="F171" s="16"/>
      <c r="G171" s="16">
        <v>0</v>
      </c>
      <c r="H171" s="16"/>
    </row>
    <row r="172" spans="1:8" ht="12.75" x14ac:dyDescent="0.2">
      <c r="A172" s="12" t="s">
        <v>233</v>
      </c>
      <c r="B172" s="13"/>
      <c r="C172" s="13"/>
      <c r="D172" s="13"/>
      <c r="E172" s="13"/>
      <c r="F172" s="13"/>
      <c r="G172" s="13"/>
      <c r="H172" s="13"/>
    </row>
    <row r="173" spans="1:8" ht="12.75" x14ac:dyDescent="0.2">
      <c r="A173" s="18" t="s">
        <v>72</v>
      </c>
      <c r="B173" s="19"/>
      <c r="C173" s="19"/>
      <c r="D173" s="19"/>
      <c r="E173" s="19"/>
      <c r="F173" s="19"/>
      <c r="G173" s="19"/>
      <c r="H173" s="19">
        <v>100000</v>
      </c>
    </row>
    <row r="174" spans="1:8" ht="12.75" x14ac:dyDescent="0.2">
      <c r="A174" s="15" t="s">
        <v>234</v>
      </c>
      <c r="B174" s="16"/>
      <c r="C174" s="16"/>
      <c r="D174" s="16"/>
      <c r="E174" s="16"/>
      <c r="F174" s="16"/>
      <c r="G174" s="16"/>
      <c r="H174" s="16"/>
    </row>
    <row r="175" spans="1:8" ht="12.75" x14ac:dyDescent="0.2">
      <c r="A175" s="12" t="s">
        <v>235</v>
      </c>
      <c r="B175" s="13"/>
      <c r="C175" s="13"/>
      <c r="D175" s="13"/>
      <c r="E175" s="13"/>
      <c r="F175" s="13"/>
      <c r="G175" s="13"/>
      <c r="H175" s="13"/>
    </row>
    <row r="176" spans="1:8" ht="12.75" x14ac:dyDescent="0.2">
      <c r="A176" s="27">
        <v>46050</v>
      </c>
      <c r="B176" s="19" t="s">
        <v>127</v>
      </c>
      <c r="C176" s="19" t="s">
        <v>236</v>
      </c>
      <c r="D176" s="19"/>
      <c r="E176" s="19" t="s">
        <v>237</v>
      </c>
      <c r="F176" s="19" t="s">
        <v>118</v>
      </c>
      <c r="G176" s="19">
        <v>38240</v>
      </c>
      <c r="H176" s="19">
        <v>38240</v>
      </c>
    </row>
    <row r="177" spans="1:8" ht="12.75" x14ac:dyDescent="0.2">
      <c r="A177" s="15" t="s">
        <v>238</v>
      </c>
      <c r="B177" s="16"/>
      <c r="C177" s="16"/>
      <c r="D177" s="16"/>
      <c r="E177" s="16"/>
      <c r="F177" s="16"/>
      <c r="G177" s="16">
        <v>38240</v>
      </c>
      <c r="H177" s="16"/>
    </row>
    <row r="178" spans="1:8" ht="12.75" x14ac:dyDescent="0.2">
      <c r="A178" s="12" t="s">
        <v>239</v>
      </c>
      <c r="B178" s="13"/>
      <c r="C178" s="13"/>
      <c r="D178" s="13"/>
      <c r="E178" s="13"/>
      <c r="F178" s="13"/>
      <c r="G178" s="13"/>
      <c r="H178" s="13"/>
    </row>
    <row r="179" spans="1:8" ht="12.75" x14ac:dyDescent="0.2">
      <c r="A179" s="18" t="s">
        <v>72</v>
      </c>
      <c r="B179" s="19"/>
      <c r="C179" s="19"/>
      <c r="D179" s="19"/>
      <c r="E179" s="19"/>
      <c r="F179" s="19"/>
      <c r="G179" s="19"/>
      <c r="H179" s="19">
        <v>106594.74</v>
      </c>
    </row>
    <row r="180" spans="1:8" ht="12.75" x14ac:dyDescent="0.2">
      <c r="A180" s="15" t="s">
        <v>240</v>
      </c>
      <c r="B180" s="16"/>
      <c r="C180" s="16"/>
      <c r="D180" s="16"/>
      <c r="E180" s="16"/>
      <c r="F180" s="16"/>
      <c r="G180" s="16"/>
      <c r="H180" s="16"/>
    </row>
    <row r="181" spans="1:8" ht="12.75" x14ac:dyDescent="0.2">
      <c r="A181" s="12" t="s">
        <v>241</v>
      </c>
      <c r="B181" s="13"/>
      <c r="C181" s="13"/>
      <c r="D181" s="13"/>
      <c r="E181" s="13"/>
      <c r="F181" s="13"/>
      <c r="G181" s="13"/>
      <c r="H181" s="13"/>
    </row>
    <row r="182" spans="1:8" ht="12.75" x14ac:dyDescent="0.2">
      <c r="A182" s="18" t="s">
        <v>72</v>
      </c>
      <c r="B182" s="19"/>
      <c r="C182" s="19"/>
      <c r="D182" s="19"/>
      <c r="E182" s="19"/>
      <c r="F182" s="19"/>
      <c r="G182" s="19"/>
      <c r="H182" s="19">
        <v>240000</v>
      </c>
    </row>
    <row r="183" spans="1:8" ht="12.75" x14ac:dyDescent="0.2">
      <c r="A183" s="27">
        <v>46031</v>
      </c>
      <c r="B183" s="19" t="s">
        <v>127</v>
      </c>
      <c r="C183" s="19" t="s">
        <v>128</v>
      </c>
      <c r="D183" s="19"/>
      <c r="E183" s="19" t="s">
        <v>129</v>
      </c>
      <c r="F183" s="19" t="s">
        <v>118</v>
      </c>
      <c r="G183" s="19">
        <v>-240000</v>
      </c>
      <c r="H183" s="19">
        <v>0</v>
      </c>
    </row>
    <row r="184" spans="1:8" ht="12.75" x14ac:dyDescent="0.2">
      <c r="A184" s="15" t="s">
        <v>242</v>
      </c>
      <c r="B184" s="16"/>
      <c r="C184" s="16"/>
      <c r="D184" s="16"/>
      <c r="E184" s="16"/>
      <c r="F184" s="16"/>
      <c r="G184" s="16">
        <v>-240000</v>
      </c>
      <c r="H184" s="16"/>
    </row>
    <row r="185" spans="1:8" ht="12.75" x14ac:dyDescent="0.2">
      <c r="A185" s="12" t="s">
        <v>243</v>
      </c>
      <c r="B185" s="13"/>
      <c r="C185" s="13"/>
      <c r="D185" s="13"/>
      <c r="E185" s="13"/>
      <c r="F185" s="13"/>
      <c r="G185" s="13"/>
      <c r="H185" s="13"/>
    </row>
    <row r="186" spans="1:8" ht="12.75" x14ac:dyDescent="0.2">
      <c r="A186" s="15" t="s">
        <v>244</v>
      </c>
      <c r="B186" s="16"/>
      <c r="C186" s="16"/>
      <c r="D186" s="16"/>
      <c r="E186" s="16"/>
      <c r="F186" s="16"/>
      <c r="G186" s="16"/>
      <c r="H186" s="16"/>
    </row>
    <row r="187" spans="1:8" ht="12.75" x14ac:dyDescent="0.2">
      <c r="A187" s="18" t="s">
        <v>215</v>
      </c>
      <c r="B187" s="19"/>
      <c r="C187" s="19"/>
      <c r="D187" s="19"/>
      <c r="E187" s="19"/>
      <c r="F187" s="19"/>
      <c r="G187" s="19"/>
      <c r="H187" s="19">
        <v>200000</v>
      </c>
    </row>
    <row r="188" spans="1:8" ht="12.75" x14ac:dyDescent="0.2">
      <c r="A188" s="15" t="s">
        <v>245</v>
      </c>
      <c r="B188" s="16"/>
      <c r="C188" s="16"/>
      <c r="D188" s="16"/>
      <c r="E188" s="16"/>
      <c r="F188" s="16"/>
      <c r="G188" s="16"/>
      <c r="H188" s="16"/>
    </row>
    <row r="189" spans="1:8" ht="12.75" x14ac:dyDescent="0.2">
      <c r="A189" s="15" t="s">
        <v>246</v>
      </c>
      <c r="B189" s="16"/>
      <c r="C189" s="16"/>
      <c r="D189" s="16"/>
      <c r="E189" s="16"/>
      <c r="F189" s="16"/>
      <c r="G189" s="16"/>
      <c r="H189" s="16"/>
    </row>
    <row r="190" spans="1:8" ht="12.75" x14ac:dyDescent="0.2">
      <c r="A190" s="18" t="s">
        <v>215</v>
      </c>
      <c r="B190" s="19"/>
      <c r="C190" s="19"/>
      <c r="D190" s="19"/>
      <c r="E190" s="19"/>
      <c r="F190" s="19"/>
      <c r="G190" s="19"/>
      <c r="H190" s="19">
        <v>725</v>
      </c>
    </row>
    <row r="191" spans="1:8" ht="12.75" x14ac:dyDescent="0.2">
      <c r="A191" s="15" t="s">
        <v>247</v>
      </c>
      <c r="B191" s="16"/>
      <c r="C191" s="16"/>
      <c r="D191" s="16"/>
      <c r="E191" s="16"/>
      <c r="F191" s="16"/>
      <c r="G191" s="16"/>
      <c r="H191" s="16"/>
    </row>
    <row r="192" spans="1:8" ht="12.75" x14ac:dyDescent="0.2">
      <c r="A192" s="15" t="s">
        <v>248</v>
      </c>
      <c r="B192" s="16"/>
      <c r="C192" s="16"/>
      <c r="D192" s="16"/>
      <c r="E192" s="16"/>
      <c r="F192" s="16"/>
      <c r="G192" s="16"/>
      <c r="H192" s="16"/>
    </row>
    <row r="193" spans="1:8" ht="12.75" x14ac:dyDescent="0.2">
      <c r="A193" s="12" t="s">
        <v>249</v>
      </c>
      <c r="B193" s="13"/>
      <c r="C193" s="13"/>
      <c r="D193" s="13"/>
      <c r="E193" s="13"/>
      <c r="F193" s="13"/>
      <c r="G193" s="13"/>
      <c r="H193" s="13"/>
    </row>
    <row r="194" spans="1:8" ht="12.75" x14ac:dyDescent="0.2">
      <c r="A194" s="15" t="s">
        <v>250</v>
      </c>
      <c r="B194" s="16"/>
      <c r="C194" s="16"/>
      <c r="D194" s="16"/>
      <c r="E194" s="16"/>
      <c r="F194" s="16"/>
      <c r="G194" s="16"/>
      <c r="H194" s="16"/>
    </row>
    <row r="195" spans="1:8" ht="12.75" x14ac:dyDescent="0.2">
      <c r="A195" s="18" t="s">
        <v>215</v>
      </c>
      <c r="B195" s="19"/>
      <c r="C195" s="19"/>
      <c r="D195" s="19"/>
      <c r="E195" s="19"/>
      <c r="F195" s="19"/>
      <c r="G195" s="19"/>
      <c r="H195" s="19">
        <v>150000</v>
      </c>
    </row>
    <row r="196" spans="1:8" ht="12.75" x14ac:dyDescent="0.2">
      <c r="A196" s="15" t="s">
        <v>251</v>
      </c>
      <c r="B196" s="16"/>
      <c r="C196" s="16"/>
      <c r="D196" s="16"/>
      <c r="E196" s="16"/>
      <c r="F196" s="16"/>
      <c r="G196" s="16"/>
      <c r="H196" s="16"/>
    </row>
    <row r="197" spans="1:8" ht="12.75" x14ac:dyDescent="0.2">
      <c r="A197" s="15" t="s">
        <v>252</v>
      </c>
      <c r="B197" s="16"/>
      <c r="C197" s="16"/>
      <c r="D197" s="16"/>
      <c r="E197" s="16"/>
      <c r="F197" s="16"/>
      <c r="G197" s="16"/>
      <c r="H197" s="16"/>
    </row>
    <row r="198" spans="1:8" ht="12.75" x14ac:dyDescent="0.2">
      <c r="A198" s="18" t="s">
        <v>215</v>
      </c>
      <c r="B198" s="19"/>
      <c r="C198" s="19"/>
      <c r="D198" s="19"/>
      <c r="E198" s="19"/>
      <c r="F198" s="19"/>
      <c r="G198" s="19"/>
      <c r="H198" s="19">
        <v>200000</v>
      </c>
    </row>
    <row r="199" spans="1:8" ht="12.75" x14ac:dyDescent="0.2">
      <c r="A199" s="15" t="s">
        <v>253</v>
      </c>
      <c r="B199" s="16"/>
      <c r="C199" s="16"/>
      <c r="D199" s="16"/>
      <c r="E199" s="16"/>
      <c r="F199" s="16"/>
      <c r="G199" s="16"/>
      <c r="H199" s="16"/>
    </row>
    <row r="200" spans="1:8" ht="12.75" x14ac:dyDescent="0.2">
      <c r="A200" s="15" t="s">
        <v>254</v>
      </c>
      <c r="B200" s="16"/>
      <c r="C200" s="16"/>
      <c r="D200" s="16"/>
      <c r="E200" s="16"/>
      <c r="F200" s="16"/>
      <c r="G200" s="16"/>
      <c r="H200" s="16"/>
    </row>
    <row r="201" spans="1:8" ht="12.75" x14ac:dyDescent="0.2">
      <c r="A201" s="18" t="s">
        <v>215</v>
      </c>
      <c r="B201" s="19"/>
      <c r="C201" s="19"/>
      <c r="D201" s="19"/>
      <c r="E201" s="19"/>
      <c r="F201" s="19"/>
      <c r="G201" s="19"/>
      <c r="H201" s="19">
        <v>267674.69</v>
      </c>
    </row>
    <row r="202" spans="1:8" ht="12.75" x14ac:dyDescent="0.2">
      <c r="A202" s="15" t="s">
        <v>255</v>
      </c>
      <c r="B202" s="16"/>
      <c r="C202" s="16"/>
      <c r="D202" s="16"/>
      <c r="E202" s="16"/>
      <c r="F202" s="16"/>
      <c r="G202" s="16"/>
      <c r="H202" s="16"/>
    </row>
    <row r="203" spans="1:8" ht="12.75" x14ac:dyDescent="0.2">
      <c r="A203" s="15" t="s">
        <v>256</v>
      </c>
      <c r="B203" s="16"/>
      <c r="C203" s="16"/>
      <c r="D203" s="16"/>
      <c r="E203" s="16"/>
      <c r="F203" s="16"/>
      <c r="G203" s="16"/>
      <c r="H203" s="16"/>
    </row>
    <row r="204" spans="1:8" ht="12.75" x14ac:dyDescent="0.2">
      <c r="A204" s="18" t="s">
        <v>215</v>
      </c>
      <c r="B204" s="19"/>
      <c r="C204" s="19"/>
      <c r="D204" s="19"/>
      <c r="E204" s="19"/>
      <c r="F204" s="19"/>
      <c r="G204" s="19"/>
      <c r="H204" s="19">
        <v>50000</v>
      </c>
    </row>
    <row r="205" spans="1:8" ht="12.75" x14ac:dyDescent="0.2">
      <c r="A205" s="15" t="s">
        <v>257</v>
      </c>
      <c r="B205" s="16"/>
      <c r="C205" s="16"/>
      <c r="D205" s="16"/>
      <c r="E205" s="16"/>
      <c r="F205" s="16"/>
      <c r="G205" s="16"/>
      <c r="H205" s="16"/>
    </row>
    <row r="206" spans="1:8" ht="12.75" x14ac:dyDescent="0.2">
      <c r="A206" s="15" t="s">
        <v>258</v>
      </c>
      <c r="B206" s="16"/>
      <c r="C206" s="16"/>
      <c r="D206" s="16"/>
      <c r="E206" s="16"/>
      <c r="F206" s="16"/>
      <c r="G206" s="16"/>
      <c r="H206" s="16"/>
    </row>
    <row r="207" spans="1:8" ht="12.75" x14ac:dyDescent="0.2">
      <c r="A207" s="12" t="s">
        <v>259</v>
      </c>
      <c r="B207" s="13"/>
      <c r="C207" s="13"/>
      <c r="D207" s="13"/>
      <c r="E207" s="13"/>
      <c r="F207" s="13"/>
      <c r="G207" s="13"/>
      <c r="H207" s="13"/>
    </row>
    <row r="208" spans="1:8" ht="12.75" x14ac:dyDescent="0.2">
      <c r="A208" s="15" t="s">
        <v>260</v>
      </c>
      <c r="B208" s="16"/>
      <c r="C208" s="16"/>
      <c r="D208" s="16"/>
      <c r="E208" s="16"/>
      <c r="F208" s="16"/>
      <c r="G208" s="16"/>
      <c r="H208" s="16"/>
    </row>
    <row r="209" spans="1:8" ht="12.75" x14ac:dyDescent="0.2">
      <c r="A209" s="27">
        <v>46029</v>
      </c>
      <c r="B209" s="19" t="s">
        <v>109</v>
      </c>
      <c r="C209" s="19" t="s">
        <v>83</v>
      </c>
      <c r="D209" s="19" t="s">
        <v>110</v>
      </c>
      <c r="E209" s="19" t="s">
        <v>261</v>
      </c>
      <c r="F209" s="19" t="s">
        <v>71</v>
      </c>
      <c r="G209" s="19">
        <v>-11451.4</v>
      </c>
      <c r="H209" s="19">
        <v>-11451.4</v>
      </c>
    </row>
    <row r="210" spans="1:8" ht="12.75" x14ac:dyDescent="0.2">
      <c r="A210" s="27">
        <v>46029</v>
      </c>
      <c r="B210" s="19" t="s">
        <v>109</v>
      </c>
      <c r="C210" s="19" t="s">
        <v>83</v>
      </c>
      <c r="D210" s="19" t="s">
        <v>110</v>
      </c>
      <c r="E210" s="19" t="s">
        <v>111</v>
      </c>
      <c r="F210" s="19" t="s">
        <v>118</v>
      </c>
      <c r="G210" s="19">
        <v>11451.4</v>
      </c>
      <c r="H210" s="19">
        <v>0</v>
      </c>
    </row>
    <row r="211" spans="1:8" ht="12.75" x14ac:dyDescent="0.2">
      <c r="A211" s="27">
        <v>46037</v>
      </c>
      <c r="B211" s="19" t="s">
        <v>109</v>
      </c>
      <c r="C211" s="19" t="s">
        <v>83</v>
      </c>
      <c r="D211" s="19" t="s">
        <v>163</v>
      </c>
      <c r="E211" s="19" t="s">
        <v>164</v>
      </c>
      <c r="F211" s="19" t="s">
        <v>118</v>
      </c>
      <c r="G211" s="19">
        <v>8749.98</v>
      </c>
      <c r="H211" s="19">
        <v>8749.98</v>
      </c>
    </row>
    <row r="212" spans="1:8" ht="12.75" x14ac:dyDescent="0.2">
      <c r="A212" s="27">
        <v>46037</v>
      </c>
      <c r="B212" s="19" t="s">
        <v>109</v>
      </c>
      <c r="C212" s="19" t="s">
        <v>83</v>
      </c>
      <c r="D212" s="19" t="s">
        <v>163</v>
      </c>
      <c r="E212" s="19" t="s">
        <v>261</v>
      </c>
      <c r="F212" s="19" t="s">
        <v>71</v>
      </c>
      <c r="G212" s="19">
        <v>-8749.98</v>
      </c>
      <c r="H212" s="19">
        <v>0</v>
      </c>
    </row>
    <row r="213" spans="1:8" ht="12.75" x14ac:dyDescent="0.2">
      <c r="A213" s="27">
        <v>46037</v>
      </c>
      <c r="B213" s="19" t="s">
        <v>109</v>
      </c>
      <c r="C213" s="19" t="s">
        <v>83</v>
      </c>
      <c r="D213" s="19" t="s">
        <v>110</v>
      </c>
      <c r="E213" s="19" t="s">
        <v>261</v>
      </c>
      <c r="F213" s="19" t="s">
        <v>71</v>
      </c>
      <c r="G213" s="19">
        <v>-11451.4</v>
      </c>
      <c r="H213" s="19">
        <v>-11451.4</v>
      </c>
    </row>
    <row r="214" spans="1:8" ht="12.75" x14ac:dyDescent="0.2">
      <c r="A214" s="27">
        <v>46037</v>
      </c>
      <c r="B214" s="19" t="s">
        <v>109</v>
      </c>
      <c r="C214" s="19" t="s">
        <v>83</v>
      </c>
      <c r="D214" s="19" t="s">
        <v>110</v>
      </c>
      <c r="E214" s="19" t="s">
        <v>164</v>
      </c>
      <c r="F214" s="19" t="s">
        <v>118</v>
      </c>
      <c r="G214" s="19">
        <v>11451.4</v>
      </c>
      <c r="H214" s="19">
        <v>0</v>
      </c>
    </row>
    <row r="215" spans="1:8" ht="12.75" x14ac:dyDescent="0.2">
      <c r="A215" s="27">
        <v>46052</v>
      </c>
      <c r="B215" s="19" t="s">
        <v>109</v>
      </c>
      <c r="C215" s="19" t="s">
        <v>83</v>
      </c>
      <c r="D215" s="19" t="s">
        <v>163</v>
      </c>
      <c r="E215" s="19" t="s">
        <v>261</v>
      </c>
      <c r="F215" s="19" t="s">
        <v>71</v>
      </c>
      <c r="G215" s="19">
        <v>-8749.98</v>
      </c>
      <c r="H215" s="19">
        <v>-8749.98</v>
      </c>
    </row>
    <row r="216" spans="1:8" ht="12.75" x14ac:dyDescent="0.2">
      <c r="A216" s="27">
        <v>46052</v>
      </c>
      <c r="B216" s="19" t="s">
        <v>109</v>
      </c>
      <c r="C216" s="19" t="s">
        <v>83</v>
      </c>
      <c r="D216" s="19" t="s">
        <v>110</v>
      </c>
      <c r="E216" s="19" t="s">
        <v>261</v>
      </c>
      <c r="F216" s="19" t="s">
        <v>71</v>
      </c>
      <c r="G216" s="19">
        <v>-10350.77</v>
      </c>
      <c r="H216" s="19">
        <v>-19100.75</v>
      </c>
    </row>
    <row r="217" spans="1:8" ht="12.75" x14ac:dyDescent="0.2">
      <c r="A217" s="27">
        <v>46053</v>
      </c>
      <c r="B217" s="19" t="s">
        <v>109</v>
      </c>
      <c r="C217" s="19" t="s">
        <v>83</v>
      </c>
      <c r="D217" s="19" t="s">
        <v>163</v>
      </c>
      <c r="E217" s="19" t="s">
        <v>211</v>
      </c>
      <c r="F217" s="19" t="s">
        <v>118</v>
      </c>
      <c r="G217" s="19">
        <v>8749.98</v>
      </c>
      <c r="H217" s="19">
        <v>-10350.77</v>
      </c>
    </row>
    <row r="218" spans="1:8" ht="12.75" x14ac:dyDescent="0.2">
      <c r="A218" s="27">
        <v>46053</v>
      </c>
      <c r="B218" s="19" t="s">
        <v>109</v>
      </c>
      <c r="C218" s="19" t="s">
        <v>83</v>
      </c>
      <c r="D218" s="19" t="s">
        <v>110</v>
      </c>
      <c r="E218" s="19" t="s">
        <v>211</v>
      </c>
      <c r="F218" s="19" t="s">
        <v>118</v>
      </c>
      <c r="G218" s="19">
        <v>10350.77</v>
      </c>
      <c r="H218" s="19">
        <v>0</v>
      </c>
    </row>
    <row r="219" spans="1:8" ht="12.75" x14ac:dyDescent="0.2">
      <c r="A219" s="15" t="s">
        <v>262</v>
      </c>
      <c r="B219" s="16"/>
      <c r="C219" s="16"/>
      <c r="D219" s="16"/>
      <c r="E219" s="16"/>
      <c r="F219" s="16"/>
      <c r="G219" s="16">
        <v>0</v>
      </c>
      <c r="H219" s="16"/>
    </row>
    <row r="220" spans="1:8" ht="12.75" x14ac:dyDescent="0.2">
      <c r="A220" s="15" t="s">
        <v>263</v>
      </c>
      <c r="B220" s="16"/>
      <c r="C220" s="16"/>
      <c r="D220" s="16"/>
      <c r="E220" s="16"/>
      <c r="F220" s="16"/>
      <c r="G220" s="16"/>
      <c r="H220" s="16"/>
    </row>
    <row r="221" spans="1:8" ht="12.75" x14ac:dyDescent="0.2">
      <c r="A221" s="27">
        <v>46037</v>
      </c>
      <c r="B221" s="19" t="s">
        <v>109</v>
      </c>
      <c r="C221" s="19" t="s">
        <v>83</v>
      </c>
      <c r="D221" s="19" t="s">
        <v>163</v>
      </c>
      <c r="E221" s="19" t="s">
        <v>264</v>
      </c>
      <c r="F221" s="19" t="s">
        <v>112</v>
      </c>
      <c r="G221" s="19">
        <v>768.42</v>
      </c>
      <c r="H221" s="19">
        <v>768.42</v>
      </c>
    </row>
    <row r="222" spans="1:8" ht="12.75" x14ac:dyDescent="0.2">
      <c r="A222" s="27">
        <v>46053</v>
      </c>
      <c r="B222" s="19" t="s">
        <v>109</v>
      </c>
      <c r="C222" s="19" t="s">
        <v>83</v>
      </c>
      <c r="D222" s="19" t="s">
        <v>163</v>
      </c>
      <c r="E222" s="19" t="s">
        <v>264</v>
      </c>
      <c r="F222" s="19" t="s">
        <v>112</v>
      </c>
      <c r="G222" s="19">
        <v>768.42</v>
      </c>
      <c r="H222" s="19">
        <v>1536.84</v>
      </c>
    </row>
    <row r="223" spans="1:8" ht="12.75" x14ac:dyDescent="0.2">
      <c r="A223" s="15" t="s">
        <v>265</v>
      </c>
      <c r="B223" s="16"/>
      <c r="C223" s="16"/>
      <c r="D223" s="16"/>
      <c r="E223" s="16"/>
      <c r="F223" s="16"/>
      <c r="G223" s="16">
        <v>1536.84</v>
      </c>
      <c r="H223" s="16"/>
    </row>
    <row r="224" spans="1:8" ht="12.75" x14ac:dyDescent="0.2">
      <c r="A224" s="15" t="s">
        <v>266</v>
      </c>
      <c r="B224" s="16"/>
      <c r="C224" s="16"/>
      <c r="D224" s="16"/>
      <c r="E224" s="16"/>
      <c r="F224" s="16"/>
      <c r="G224" s="16"/>
      <c r="H224" s="16"/>
    </row>
    <row r="225" spans="1:8" ht="12.75" x14ac:dyDescent="0.2">
      <c r="A225" s="18" t="s">
        <v>215</v>
      </c>
      <c r="B225" s="19"/>
      <c r="C225" s="19"/>
      <c r="D225" s="19"/>
      <c r="E225" s="19"/>
      <c r="F225" s="19"/>
      <c r="G225" s="19"/>
      <c r="H225" s="19">
        <v>7588.8</v>
      </c>
    </row>
    <row r="226" spans="1:8" ht="12.75" x14ac:dyDescent="0.2">
      <c r="A226" s="27">
        <v>46029</v>
      </c>
      <c r="B226" s="19" t="s">
        <v>109</v>
      </c>
      <c r="C226" s="19" t="s">
        <v>83</v>
      </c>
      <c r="D226" s="19" t="s">
        <v>110</v>
      </c>
      <c r="E226" s="19" t="s">
        <v>267</v>
      </c>
      <c r="F226" s="19" t="s">
        <v>112</v>
      </c>
      <c r="G226" s="19">
        <v>1897.2</v>
      </c>
      <c r="H226" s="19">
        <v>9486</v>
      </c>
    </row>
    <row r="227" spans="1:8" ht="12.75" x14ac:dyDescent="0.2">
      <c r="A227" s="27">
        <v>46037</v>
      </c>
      <c r="B227" s="19" t="s">
        <v>109</v>
      </c>
      <c r="C227" s="19" t="s">
        <v>83</v>
      </c>
      <c r="D227" s="19" t="s">
        <v>163</v>
      </c>
      <c r="E227" s="19" t="s">
        <v>267</v>
      </c>
      <c r="F227" s="19" t="s">
        <v>112</v>
      </c>
      <c r="G227" s="19">
        <v>3830.2</v>
      </c>
      <c r="H227" s="19">
        <v>13316.2</v>
      </c>
    </row>
    <row r="228" spans="1:8" ht="12.75" x14ac:dyDescent="0.2">
      <c r="A228" s="27">
        <v>46037</v>
      </c>
      <c r="B228" s="19" t="s">
        <v>109</v>
      </c>
      <c r="C228" s="19" t="s">
        <v>83</v>
      </c>
      <c r="D228" s="19" t="s">
        <v>110</v>
      </c>
      <c r="E228" s="19" t="s">
        <v>267</v>
      </c>
      <c r="F228" s="19" t="s">
        <v>112</v>
      </c>
      <c r="G228" s="19">
        <v>1897.2</v>
      </c>
      <c r="H228" s="19">
        <v>15213.4</v>
      </c>
    </row>
    <row r="229" spans="1:8" ht="12.75" x14ac:dyDescent="0.2">
      <c r="A229" s="27">
        <v>46053</v>
      </c>
      <c r="B229" s="19" t="s">
        <v>109</v>
      </c>
      <c r="C229" s="19" t="s">
        <v>83</v>
      </c>
      <c r="D229" s="19" t="s">
        <v>110</v>
      </c>
      <c r="E229" s="19" t="s">
        <v>267</v>
      </c>
      <c r="F229" s="19" t="s">
        <v>112</v>
      </c>
      <c r="G229" s="19">
        <v>2997.83</v>
      </c>
      <c r="H229" s="19">
        <v>18211.23</v>
      </c>
    </row>
    <row r="230" spans="1:8" ht="12.75" x14ac:dyDescent="0.2">
      <c r="A230" s="27">
        <v>46053</v>
      </c>
      <c r="B230" s="19" t="s">
        <v>109</v>
      </c>
      <c r="C230" s="19" t="s">
        <v>83</v>
      </c>
      <c r="D230" s="19" t="s">
        <v>163</v>
      </c>
      <c r="E230" s="19" t="s">
        <v>267</v>
      </c>
      <c r="F230" s="19" t="s">
        <v>112</v>
      </c>
      <c r="G230" s="19">
        <v>3830.2</v>
      </c>
      <c r="H230" s="19">
        <v>22041.43</v>
      </c>
    </row>
    <row r="231" spans="1:8" ht="12.75" x14ac:dyDescent="0.2">
      <c r="A231" s="15" t="s">
        <v>268</v>
      </c>
      <c r="B231" s="16"/>
      <c r="C231" s="16"/>
      <c r="D231" s="16"/>
      <c r="E231" s="16"/>
      <c r="F231" s="16"/>
      <c r="G231" s="16">
        <v>14452.63</v>
      </c>
      <c r="H231" s="16"/>
    </row>
    <row r="232" spans="1:8" ht="12.75" x14ac:dyDescent="0.2">
      <c r="A232" s="15" t="s">
        <v>269</v>
      </c>
      <c r="B232" s="16"/>
      <c r="C232" s="16"/>
      <c r="D232" s="16"/>
      <c r="E232" s="16"/>
      <c r="F232" s="16"/>
      <c r="G232" s="16"/>
      <c r="H232" s="16"/>
    </row>
    <row r="233" spans="1:8" ht="12.75" x14ac:dyDescent="0.2">
      <c r="A233" s="18" t="s">
        <v>215</v>
      </c>
      <c r="B233" s="19"/>
      <c r="C233" s="19"/>
      <c r="D233" s="19"/>
      <c r="E233" s="19"/>
      <c r="F233" s="19"/>
      <c r="G233" s="19"/>
      <c r="H233" s="19">
        <v>42</v>
      </c>
    </row>
    <row r="234" spans="1:8" ht="12.75" x14ac:dyDescent="0.2">
      <c r="A234" s="27">
        <v>46029</v>
      </c>
      <c r="B234" s="19" t="s">
        <v>109</v>
      </c>
      <c r="C234" s="19" t="s">
        <v>83</v>
      </c>
      <c r="D234" s="19" t="s">
        <v>110</v>
      </c>
      <c r="E234" s="19" t="s">
        <v>270</v>
      </c>
      <c r="F234" s="19" t="s">
        <v>112</v>
      </c>
      <c r="G234" s="19">
        <v>42</v>
      </c>
      <c r="H234" s="19">
        <v>84</v>
      </c>
    </row>
    <row r="235" spans="1:8" ht="12.75" x14ac:dyDescent="0.2">
      <c r="A235" s="27">
        <v>46037</v>
      </c>
      <c r="B235" s="19" t="s">
        <v>109</v>
      </c>
      <c r="C235" s="19" t="s">
        <v>83</v>
      </c>
      <c r="D235" s="19" t="s">
        <v>163</v>
      </c>
      <c r="E235" s="19" t="s">
        <v>270</v>
      </c>
      <c r="F235" s="19" t="s">
        <v>112</v>
      </c>
      <c r="G235" s="19">
        <v>42</v>
      </c>
      <c r="H235" s="19">
        <v>126</v>
      </c>
    </row>
    <row r="236" spans="1:8" ht="12.75" x14ac:dyDescent="0.2">
      <c r="A236" s="15" t="s">
        <v>271</v>
      </c>
      <c r="B236" s="16"/>
      <c r="C236" s="16"/>
      <c r="D236" s="16"/>
      <c r="E236" s="16"/>
      <c r="F236" s="16"/>
      <c r="G236" s="16">
        <v>84</v>
      </c>
      <c r="H236" s="16"/>
    </row>
    <row r="237" spans="1:8" ht="12.75" x14ac:dyDescent="0.2">
      <c r="A237" s="15" t="s">
        <v>272</v>
      </c>
      <c r="B237" s="16"/>
      <c r="C237" s="16"/>
      <c r="D237" s="16"/>
      <c r="E237" s="16"/>
      <c r="F237" s="16"/>
      <c r="G237" s="16"/>
      <c r="H237" s="16"/>
    </row>
    <row r="238" spans="1:8" ht="12.75" x14ac:dyDescent="0.2">
      <c r="A238" s="18" t="s">
        <v>215</v>
      </c>
      <c r="B238" s="19"/>
      <c r="C238" s="19"/>
      <c r="D238" s="19"/>
      <c r="E238" s="19"/>
      <c r="F238" s="19"/>
      <c r="G238" s="19"/>
      <c r="H238" s="19">
        <v>2257.1999999999998</v>
      </c>
    </row>
    <row r="239" spans="1:8" ht="12.75" x14ac:dyDescent="0.2">
      <c r="A239" s="27">
        <v>46029</v>
      </c>
      <c r="B239" s="19" t="s">
        <v>109</v>
      </c>
      <c r="C239" s="19" t="s">
        <v>83</v>
      </c>
      <c r="D239" s="19" t="s">
        <v>110</v>
      </c>
      <c r="E239" s="19" t="s">
        <v>273</v>
      </c>
      <c r="F239" s="19" t="s">
        <v>112</v>
      </c>
      <c r="G239" s="19">
        <v>669.6</v>
      </c>
      <c r="H239" s="19">
        <v>2926.8</v>
      </c>
    </row>
    <row r="240" spans="1:8" ht="12.75" x14ac:dyDescent="0.2">
      <c r="A240" s="27">
        <v>46037</v>
      </c>
      <c r="B240" s="19" t="s">
        <v>109</v>
      </c>
      <c r="C240" s="19" t="s">
        <v>83</v>
      </c>
      <c r="D240" s="19" t="s">
        <v>163</v>
      </c>
      <c r="E240" s="19" t="s">
        <v>273</v>
      </c>
      <c r="F240" s="19" t="s">
        <v>112</v>
      </c>
      <c r="G240" s="19">
        <v>669.6</v>
      </c>
      <c r="H240" s="19">
        <v>3596.4</v>
      </c>
    </row>
    <row r="241" spans="1:8" ht="12.75" x14ac:dyDescent="0.2">
      <c r="A241" s="27">
        <v>46037</v>
      </c>
      <c r="B241" s="19" t="s">
        <v>109</v>
      </c>
      <c r="C241" s="19" t="s">
        <v>83</v>
      </c>
      <c r="D241" s="19" t="s">
        <v>110</v>
      </c>
      <c r="E241" s="19" t="s">
        <v>273</v>
      </c>
      <c r="F241" s="19" t="s">
        <v>112</v>
      </c>
      <c r="G241" s="19">
        <v>669.6</v>
      </c>
      <c r="H241" s="19">
        <v>4266</v>
      </c>
    </row>
    <row r="242" spans="1:8" ht="12.75" x14ac:dyDescent="0.2">
      <c r="A242" s="27">
        <v>46053</v>
      </c>
      <c r="B242" s="19" t="s">
        <v>109</v>
      </c>
      <c r="C242" s="19" t="s">
        <v>83</v>
      </c>
      <c r="D242" s="19" t="s">
        <v>110</v>
      </c>
      <c r="E242" s="19" t="s">
        <v>273</v>
      </c>
      <c r="F242" s="19" t="s">
        <v>112</v>
      </c>
      <c r="G242" s="19">
        <v>669.6</v>
      </c>
      <c r="H242" s="19">
        <v>4935.6000000000004</v>
      </c>
    </row>
    <row r="243" spans="1:8" ht="12.75" x14ac:dyDescent="0.2">
      <c r="A243" s="27">
        <v>46053</v>
      </c>
      <c r="B243" s="19" t="s">
        <v>109</v>
      </c>
      <c r="C243" s="19" t="s">
        <v>83</v>
      </c>
      <c r="D243" s="19" t="s">
        <v>163</v>
      </c>
      <c r="E243" s="19" t="s">
        <v>273</v>
      </c>
      <c r="F243" s="19" t="s">
        <v>112</v>
      </c>
      <c r="G243" s="19">
        <v>669.6</v>
      </c>
      <c r="H243" s="19">
        <v>5605.2</v>
      </c>
    </row>
    <row r="244" spans="1:8" ht="12.75" x14ac:dyDescent="0.2">
      <c r="A244" s="15" t="s">
        <v>274</v>
      </c>
      <c r="B244" s="16"/>
      <c r="C244" s="16"/>
      <c r="D244" s="16"/>
      <c r="E244" s="16"/>
      <c r="F244" s="16"/>
      <c r="G244" s="16">
        <v>3348</v>
      </c>
      <c r="H244" s="16"/>
    </row>
    <row r="245" spans="1:8" ht="12.75" x14ac:dyDescent="0.2">
      <c r="A245" s="15" t="s">
        <v>275</v>
      </c>
      <c r="B245" s="16"/>
      <c r="C245" s="16"/>
      <c r="D245" s="16"/>
      <c r="E245" s="16"/>
      <c r="F245" s="16"/>
      <c r="G245" s="16">
        <v>19421.47</v>
      </c>
      <c r="H245" s="16"/>
    </row>
    <row r="246" spans="1:8" ht="12.75" x14ac:dyDescent="0.2">
      <c r="A246" s="12" t="s">
        <v>276</v>
      </c>
      <c r="B246" s="13"/>
      <c r="C246" s="13"/>
      <c r="D246" s="13"/>
      <c r="E246" s="13"/>
      <c r="F246" s="13"/>
      <c r="G246" s="13"/>
      <c r="H246" s="13"/>
    </row>
    <row r="247" spans="1:8" ht="12.75" x14ac:dyDescent="0.2">
      <c r="A247" s="18" t="s">
        <v>72</v>
      </c>
      <c r="B247" s="19"/>
      <c r="C247" s="19"/>
      <c r="D247" s="19"/>
      <c r="E247" s="19"/>
      <c r="F247" s="19"/>
      <c r="G247" s="19"/>
      <c r="H247" s="19">
        <v>100504.85</v>
      </c>
    </row>
    <row r="248" spans="1:8" ht="12.75" x14ac:dyDescent="0.2">
      <c r="A248" s="27">
        <v>46050</v>
      </c>
      <c r="B248" s="19" t="s">
        <v>127</v>
      </c>
      <c r="C248" s="19" t="s">
        <v>236</v>
      </c>
      <c r="D248" s="19"/>
      <c r="E248" s="19" t="s">
        <v>237</v>
      </c>
      <c r="F248" s="19" t="s">
        <v>118</v>
      </c>
      <c r="G248" s="19">
        <v>38240</v>
      </c>
      <c r="H248" s="19">
        <v>138744.85</v>
      </c>
    </row>
    <row r="249" spans="1:8" ht="12.75" x14ac:dyDescent="0.2">
      <c r="A249" s="15" t="s">
        <v>277</v>
      </c>
      <c r="B249" s="16"/>
      <c r="C249" s="16"/>
      <c r="D249" s="16"/>
      <c r="E249" s="16"/>
      <c r="F249" s="16"/>
      <c r="G249" s="16">
        <v>38240</v>
      </c>
      <c r="H249" s="16"/>
    </row>
    <row r="250" spans="1:8" ht="12.75" x14ac:dyDescent="0.2">
      <c r="A250" s="12" t="s">
        <v>278</v>
      </c>
      <c r="B250" s="13"/>
      <c r="C250" s="13"/>
      <c r="D250" s="13"/>
      <c r="E250" s="13"/>
      <c r="F250" s="13"/>
      <c r="G250" s="13"/>
      <c r="H250" s="13"/>
    </row>
    <row r="251" spans="1:8" ht="12.75" x14ac:dyDescent="0.2">
      <c r="A251" s="15" t="s">
        <v>279</v>
      </c>
      <c r="B251" s="16"/>
      <c r="C251" s="16"/>
      <c r="D251" s="16"/>
      <c r="E251" s="16"/>
      <c r="F251" s="16"/>
      <c r="G251" s="16"/>
      <c r="H251" s="16"/>
    </row>
    <row r="252" spans="1:8" ht="12.75" x14ac:dyDescent="0.2">
      <c r="A252" s="27">
        <v>46036</v>
      </c>
      <c r="B252" s="19" t="s">
        <v>280</v>
      </c>
      <c r="C252" s="19" t="s">
        <v>281</v>
      </c>
      <c r="D252" s="19" t="s">
        <v>151</v>
      </c>
      <c r="E252" s="19"/>
      <c r="F252" s="19" t="s">
        <v>75</v>
      </c>
      <c r="G252" s="19">
        <v>13.73</v>
      </c>
      <c r="H252" s="19">
        <v>13.73</v>
      </c>
    </row>
    <row r="253" spans="1:8" ht="12.75" x14ac:dyDescent="0.2">
      <c r="A253" s="27">
        <v>46036</v>
      </c>
      <c r="B253" s="19" t="s">
        <v>280</v>
      </c>
      <c r="C253" s="19" t="s">
        <v>282</v>
      </c>
      <c r="D253" s="19" t="s">
        <v>151</v>
      </c>
      <c r="E253" s="19"/>
      <c r="F253" s="19" t="s">
        <v>75</v>
      </c>
      <c r="G253" s="19">
        <v>13.73</v>
      </c>
      <c r="H253" s="19">
        <v>27.46</v>
      </c>
    </row>
    <row r="254" spans="1:8" ht="12.75" x14ac:dyDescent="0.2">
      <c r="A254" s="15" t="s">
        <v>283</v>
      </c>
      <c r="B254" s="16"/>
      <c r="C254" s="16"/>
      <c r="D254" s="16"/>
      <c r="E254" s="16"/>
      <c r="F254" s="16"/>
      <c r="G254" s="16">
        <v>27.46</v>
      </c>
      <c r="H254" s="16"/>
    </row>
    <row r="255" spans="1:8" ht="12.75" x14ac:dyDescent="0.2">
      <c r="A255" s="15" t="s">
        <v>284</v>
      </c>
      <c r="B255" s="16"/>
      <c r="C255" s="16"/>
      <c r="D255" s="16"/>
      <c r="E255" s="16"/>
      <c r="F255" s="16"/>
      <c r="G255" s="16"/>
      <c r="H255" s="16"/>
    </row>
    <row r="256" spans="1:8" ht="12.75" x14ac:dyDescent="0.2">
      <c r="A256" s="18" t="s">
        <v>215</v>
      </c>
      <c r="B256" s="19"/>
      <c r="C256" s="19"/>
      <c r="D256" s="19"/>
      <c r="E256" s="19"/>
      <c r="F256" s="19"/>
      <c r="G256" s="19"/>
      <c r="H256" s="19">
        <v>276.5</v>
      </c>
    </row>
    <row r="257" spans="1:8" ht="12.75" x14ac:dyDescent="0.2">
      <c r="A257" s="15" t="s">
        <v>285</v>
      </c>
      <c r="B257" s="16"/>
      <c r="C257" s="16"/>
      <c r="D257" s="16"/>
      <c r="E257" s="16"/>
      <c r="F257" s="16"/>
      <c r="G257" s="16"/>
      <c r="H257" s="16"/>
    </row>
    <row r="258" spans="1:8" ht="12.75" x14ac:dyDescent="0.2">
      <c r="A258" s="15" t="s">
        <v>286</v>
      </c>
      <c r="B258" s="16"/>
      <c r="C258" s="16"/>
      <c r="D258" s="16"/>
      <c r="E258" s="16"/>
      <c r="F258" s="16"/>
      <c r="G258" s="16">
        <v>27.46</v>
      </c>
      <c r="H258" s="16"/>
    </row>
    <row r="259" spans="1:8" ht="12.75" x14ac:dyDescent="0.2">
      <c r="A259" s="12" t="s">
        <v>287</v>
      </c>
      <c r="B259" s="13"/>
      <c r="C259" s="13"/>
      <c r="D259" s="13"/>
      <c r="E259" s="13"/>
      <c r="F259" s="13"/>
      <c r="G259" s="13"/>
      <c r="H259" s="13"/>
    </row>
    <row r="260" spans="1:8" ht="12.75" x14ac:dyDescent="0.2">
      <c r="A260" s="18" t="s">
        <v>72</v>
      </c>
      <c r="B260" s="19"/>
      <c r="C260" s="19"/>
      <c r="D260" s="19"/>
      <c r="E260" s="19"/>
      <c r="F260" s="19"/>
      <c r="G260" s="19"/>
      <c r="H260" s="19">
        <v>-1000</v>
      </c>
    </row>
    <row r="261" spans="1:8" ht="12.75" x14ac:dyDescent="0.2">
      <c r="A261" s="15" t="s">
        <v>288</v>
      </c>
      <c r="B261" s="16"/>
      <c r="C261" s="16"/>
      <c r="D261" s="16"/>
      <c r="E261" s="16"/>
      <c r="F261" s="16"/>
      <c r="G261" s="16"/>
      <c r="H261" s="16"/>
    </row>
    <row r="262" spans="1:8" ht="12.75" x14ac:dyDescent="0.2">
      <c r="A262" s="12" t="s">
        <v>289</v>
      </c>
      <c r="B262" s="13"/>
      <c r="C262" s="13"/>
      <c r="D262" s="13"/>
      <c r="E262" s="13"/>
      <c r="F262" s="13"/>
      <c r="G262" s="13"/>
      <c r="H262" s="13"/>
    </row>
    <row r="263" spans="1:8" ht="12.75" x14ac:dyDescent="0.2">
      <c r="A263" s="18" t="s">
        <v>72</v>
      </c>
      <c r="B263" s="19"/>
      <c r="C263" s="19"/>
      <c r="D263" s="19"/>
      <c r="E263" s="19"/>
      <c r="F263" s="19"/>
      <c r="G263" s="19"/>
      <c r="H263" s="19">
        <v>21</v>
      </c>
    </row>
    <row r="264" spans="1:8" ht="12.75" x14ac:dyDescent="0.2">
      <c r="A264" s="15" t="s">
        <v>290</v>
      </c>
      <c r="B264" s="16"/>
      <c r="C264" s="16"/>
      <c r="D264" s="16"/>
      <c r="E264" s="16"/>
      <c r="F264" s="16"/>
      <c r="G264" s="16"/>
      <c r="H264" s="16"/>
    </row>
    <row r="265" spans="1:8" ht="12.75" x14ac:dyDescent="0.2">
      <c r="A265" s="12" t="s">
        <v>291</v>
      </c>
      <c r="B265" s="13"/>
      <c r="C265" s="13"/>
      <c r="D265" s="13"/>
      <c r="E265" s="13"/>
      <c r="F265" s="13"/>
      <c r="G265" s="13"/>
      <c r="H265" s="13"/>
    </row>
    <row r="266" spans="1:8" ht="12.75" x14ac:dyDescent="0.2">
      <c r="A266" s="18" t="s">
        <v>72</v>
      </c>
      <c r="B266" s="19"/>
      <c r="C266" s="19"/>
      <c r="D266" s="19"/>
      <c r="E266" s="19"/>
      <c r="F266" s="19"/>
      <c r="G266" s="19"/>
      <c r="H266" s="19">
        <v>12.56</v>
      </c>
    </row>
    <row r="267" spans="1:8" ht="12.75" x14ac:dyDescent="0.2">
      <c r="A267" s="27">
        <v>46023</v>
      </c>
      <c r="B267" s="19" t="s">
        <v>280</v>
      </c>
      <c r="C267" s="19" t="s">
        <v>292</v>
      </c>
      <c r="D267" s="19" t="s">
        <v>293</v>
      </c>
      <c r="E267" s="19"/>
      <c r="F267" s="19" t="s">
        <v>75</v>
      </c>
      <c r="G267" s="19">
        <v>0</v>
      </c>
      <c r="H267" s="19">
        <v>12.56</v>
      </c>
    </row>
    <row r="268" spans="1:8" ht="12.75" x14ac:dyDescent="0.2">
      <c r="A268" s="27">
        <v>46023</v>
      </c>
      <c r="B268" s="19" t="s">
        <v>294</v>
      </c>
      <c r="C268" s="19" t="s">
        <v>295</v>
      </c>
      <c r="D268" s="19" t="s">
        <v>293</v>
      </c>
      <c r="E268" s="19"/>
      <c r="F268" s="19" t="s">
        <v>75</v>
      </c>
      <c r="G268" s="19">
        <v>0</v>
      </c>
      <c r="H268" s="19">
        <v>12.56</v>
      </c>
    </row>
    <row r="269" spans="1:8" ht="12.75" x14ac:dyDescent="0.2">
      <c r="A269" s="27">
        <v>46024</v>
      </c>
      <c r="B269" s="19" t="s">
        <v>280</v>
      </c>
      <c r="C269" s="19" t="s">
        <v>296</v>
      </c>
      <c r="D269" s="19" t="s">
        <v>74</v>
      </c>
      <c r="E269" s="19"/>
      <c r="F269" s="19" t="s">
        <v>75</v>
      </c>
      <c r="G269" s="19">
        <v>0</v>
      </c>
      <c r="H269" s="19">
        <v>12.56</v>
      </c>
    </row>
    <row r="270" spans="1:8" ht="12.75" x14ac:dyDescent="0.2">
      <c r="A270" s="27">
        <v>46024</v>
      </c>
      <c r="B270" s="19" t="s">
        <v>280</v>
      </c>
      <c r="C270" s="19" t="s">
        <v>297</v>
      </c>
      <c r="D270" s="19" t="s">
        <v>74</v>
      </c>
      <c r="E270" s="19"/>
      <c r="F270" s="19" t="s">
        <v>75</v>
      </c>
      <c r="G270" s="19">
        <v>0</v>
      </c>
      <c r="H270" s="19">
        <v>12.56</v>
      </c>
    </row>
    <row r="271" spans="1:8" ht="12.75" x14ac:dyDescent="0.2">
      <c r="A271" s="27">
        <v>46024</v>
      </c>
      <c r="B271" s="19" t="s">
        <v>280</v>
      </c>
      <c r="C271" s="19" t="s">
        <v>296</v>
      </c>
      <c r="D271" s="19" t="s">
        <v>74</v>
      </c>
      <c r="E271" s="19"/>
      <c r="F271" s="19" t="s">
        <v>75</v>
      </c>
      <c r="G271" s="19">
        <v>0</v>
      </c>
      <c r="H271" s="19">
        <v>12.56</v>
      </c>
    </row>
    <row r="272" spans="1:8" ht="12.75" x14ac:dyDescent="0.2">
      <c r="A272" s="27">
        <v>46024</v>
      </c>
      <c r="B272" s="19" t="s">
        <v>280</v>
      </c>
      <c r="C272" s="19" t="s">
        <v>298</v>
      </c>
      <c r="D272" s="19" t="s">
        <v>74</v>
      </c>
      <c r="E272" s="19"/>
      <c r="F272" s="19" t="s">
        <v>75</v>
      </c>
      <c r="G272" s="19">
        <v>0</v>
      </c>
      <c r="H272" s="19">
        <v>12.56</v>
      </c>
    </row>
    <row r="273" spans="1:8" ht="12.75" x14ac:dyDescent="0.2">
      <c r="A273" s="27">
        <v>46024</v>
      </c>
      <c r="B273" s="19" t="s">
        <v>280</v>
      </c>
      <c r="C273" s="19" t="s">
        <v>298</v>
      </c>
      <c r="D273" s="19" t="s">
        <v>74</v>
      </c>
      <c r="E273" s="19"/>
      <c r="F273" s="19" t="s">
        <v>75</v>
      </c>
      <c r="G273" s="19">
        <v>0</v>
      </c>
      <c r="H273" s="19">
        <v>12.56</v>
      </c>
    </row>
    <row r="274" spans="1:8" ht="12.75" x14ac:dyDescent="0.2">
      <c r="A274" s="27">
        <v>46027</v>
      </c>
      <c r="B274" s="19" t="s">
        <v>280</v>
      </c>
      <c r="C274" s="19" t="s">
        <v>299</v>
      </c>
      <c r="D274" s="19" t="s">
        <v>87</v>
      </c>
      <c r="E274" s="19"/>
      <c r="F274" s="19" t="s">
        <v>75</v>
      </c>
      <c r="G274" s="19">
        <v>0</v>
      </c>
      <c r="H274" s="19">
        <v>12.56</v>
      </c>
    </row>
    <row r="275" spans="1:8" ht="12.75" x14ac:dyDescent="0.2">
      <c r="A275" s="27">
        <v>46028</v>
      </c>
      <c r="B275" s="19" t="s">
        <v>280</v>
      </c>
      <c r="C275" s="19" t="s">
        <v>300</v>
      </c>
      <c r="D275" s="19" t="s">
        <v>108</v>
      </c>
      <c r="E275" s="19"/>
      <c r="F275" s="19" t="s">
        <v>75</v>
      </c>
      <c r="G275" s="19">
        <v>0</v>
      </c>
      <c r="H275" s="19">
        <v>12.56</v>
      </c>
    </row>
    <row r="276" spans="1:8" ht="12.75" x14ac:dyDescent="0.2">
      <c r="A276" s="27">
        <v>46028</v>
      </c>
      <c r="B276" s="19" t="s">
        <v>280</v>
      </c>
      <c r="C276" s="19" t="s">
        <v>301</v>
      </c>
      <c r="D276" s="19" t="s">
        <v>108</v>
      </c>
      <c r="E276" s="19"/>
      <c r="F276" s="19" t="s">
        <v>75</v>
      </c>
      <c r="G276" s="19">
        <v>0</v>
      </c>
      <c r="H276" s="19">
        <v>12.56</v>
      </c>
    </row>
    <row r="277" spans="1:8" ht="12.75" x14ac:dyDescent="0.2">
      <c r="A277" s="27">
        <v>46029</v>
      </c>
      <c r="B277" s="19" t="s">
        <v>280</v>
      </c>
      <c r="C277" s="19" t="s">
        <v>302</v>
      </c>
      <c r="D277" s="19" t="s">
        <v>218</v>
      </c>
      <c r="E277" s="19"/>
      <c r="F277" s="19" t="s">
        <v>75</v>
      </c>
      <c r="G277" s="19">
        <v>0</v>
      </c>
      <c r="H277" s="19">
        <v>12.56</v>
      </c>
    </row>
    <row r="278" spans="1:8" ht="12.75" x14ac:dyDescent="0.2">
      <c r="A278" s="27">
        <v>46029</v>
      </c>
      <c r="B278" s="19" t="s">
        <v>280</v>
      </c>
      <c r="C278" s="19" t="s">
        <v>303</v>
      </c>
      <c r="D278" s="19" t="s">
        <v>108</v>
      </c>
      <c r="E278" s="19"/>
      <c r="F278" s="19" t="s">
        <v>75</v>
      </c>
      <c r="G278" s="19">
        <v>0</v>
      </c>
      <c r="H278" s="19">
        <v>12.56</v>
      </c>
    </row>
    <row r="279" spans="1:8" ht="12.75" x14ac:dyDescent="0.2">
      <c r="A279" s="27">
        <v>46029</v>
      </c>
      <c r="B279" s="19" t="s">
        <v>280</v>
      </c>
      <c r="C279" s="19" t="s">
        <v>304</v>
      </c>
      <c r="D279" s="19" t="s">
        <v>223</v>
      </c>
      <c r="E279" s="19"/>
      <c r="F279" s="19" t="s">
        <v>75</v>
      </c>
      <c r="G279" s="19">
        <v>0</v>
      </c>
      <c r="H279" s="19">
        <v>12.56</v>
      </c>
    </row>
    <row r="280" spans="1:8" ht="12.75" x14ac:dyDescent="0.2">
      <c r="A280" s="27">
        <v>46029</v>
      </c>
      <c r="B280" s="19" t="s">
        <v>280</v>
      </c>
      <c r="C280" s="19" t="s">
        <v>305</v>
      </c>
      <c r="D280" s="19" t="s">
        <v>222</v>
      </c>
      <c r="E280" s="19"/>
      <c r="F280" s="19" t="s">
        <v>75</v>
      </c>
      <c r="G280" s="19">
        <v>0</v>
      </c>
      <c r="H280" s="19">
        <v>12.56</v>
      </c>
    </row>
    <row r="281" spans="1:8" ht="12.75" x14ac:dyDescent="0.2">
      <c r="A281" s="27">
        <v>46031</v>
      </c>
      <c r="B281" s="19" t="s">
        <v>280</v>
      </c>
      <c r="C281" s="19" t="s">
        <v>306</v>
      </c>
      <c r="D281" s="19" t="s">
        <v>120</v>
      </c>
      <c r="E281" s="19"/>
      <c r="F281" s="19" t="s">
        <v>75</v>
      </c>
      <c r="G281" s="19">
        <v>0</v>
      </c>
      <c r="H281" s="19">
        <v>12.56</v>
      </c>
    </row>
    <row r="282" spans="1:8" ht="12.75" x14ac:dyDescent="0.2">
      <c r="A282" s="27">
        <v>46031</v>
      </c>
      <c r="B282" s="19" t="s">
        <v>280</v>
      </c>
      <c r="C282" s="19" t="s">
        <v>307</v>
      </c>
      <c r="D282" s="19" t="s">
        <v>120</v>
      </c>
      <c r="E282" s="19"/>
      <c r="F282" s="19" t="s">
        <v>75</v>
      </c>
      <c r="G282" s="19">
        <v>0</v>
      </c>
      <c r="H282" s="19">
        <v>12.56</v>
      </c>
    </row>
    <row r="283" spans="1:8" ht="12.75" x14ac:dyDescent="0.2">
      <c r="A283" s="27">
        <v>46032</v>
      </c>
      <c r="B283" s="19" t="s">
        <v>280</v>
      </c>
      <c r="C283" s="19" t="s">
        <v>308</v>
      </c>
      <c r="D283" s="19" t="s">
        <v>130</v>
      </c>
      <c r="E283" s="19"/>
      <c r="F283" s="19" t="s">
        <v>75</v>
      </c>
      <c r="G283" s="19">
        <v>0</v>
      </c>
      <c r="H283" s="19">
        <v>12.56</v>
      </c>
    </row>
    <row r="284" spans="1:8" ht="12.75" x14ac:dyDescent="0.2">
      <c r="A284" s="27">
        <v>46036</v>
      </c>
      <c r="B284" s="19" t="s">
        <v>280</v>
      </c>
      <c r="C284" s="19" t="s">
        <v>309</v>
      </c>
      <c r="D284" s="19" t="s">
        <v>144</v>
      </c>
      <c r="E284" s="19"/>
      <c r="F284" s="19" t="s">
        <v>75</v>
      </c>
      <c r="G284" s="19">
        <v>0</v>
      </c>
      <c r="H284" s="19">
        <v>12.56</v>
      </c>
    </row>
    <row r="285" spans="1:8" ht="12.75" x14ac:dyDescent="0.2">
      <c r="A285" s="27">
        <v>46036</v>
      </c>
      <c r="B285" s="19" t="s">
        <v>280</v>
      </c>
      <c r="C285" s="19" t="s">
        <v>310</v>
      </c>
      <c r="D285" s="19" t="s">
        <v>151</v>
      </c>
      <c r="E285" s="19"/>
      <c r="F285" s="19" t="s">
        <v>75</v>
      </c>
      <c r="G285" s="19">
        <v>13.73</v>
      </c>
      <c r="H285" s="19">
        <v>26.29</v>
      </c>
    </row>
    <row r="286" spans="1:8" ht="12.75" x14ac:dyDescent="0.2">
      <c r="A286" s="27">
        <v>46036</v>
      </c>
      <c r="B286" s="19" t="s">
        <v>280</v>
      </c>
      <c r="C286" s="19" t="s">
        <v>311</v>
      </c>
      <c r="D286" s="19" t="s">
        <v>150</v>
      </c>
      <c r="E286" s="19"/>
      <c r="F286" s="19" t="s">
        <v>75</v>
      </c>
      <c r="G286" s="19">
        <v>0</v>
      </c>
      <c r="H286" s="19">
        <v>26.29</v>
      </c>
    </row>
    <row r="287" spans="1:8" ht="12.75" x14ac:dyDescent="0.2">
      <c r="A287" s="27">
        <v>46036</v>
      </c>
      <c r="B287" s="19" t="s">
        <v>280</v>
      </c>
      <c r="C287" s="19" t="s">
        <v>312</v>
      </c>
      <c r="D287" s="19" t="s">
        <v>151</v>
      </c>
      <c r="E287" s="19"/>
      <c r="F287" s="19" t="s">
        <v>75</v>
      </c>
      <c r="G287" s="19">
        <v>13.73</v>
      </c>
      <c r="H287" s="19">
        <v>40.020000000000003</v>
      </c>
    </row>
    <row r="288" spans="1:8" ht="12.75" x14ac:dyDescent="0.2">
      <c r="A288" s="27">
        <v>46036</v>
      </c>
      <c r="B288" s="19" t="s">
        <v>280</v>
      </c>
      <c r="C288" s="19" t="s">
        <v>313</v>
      </c>
      <c r="D288" s="19" t="s">
        <v>151</v>
      </c>
      <c r="E288" s="19"/>
      <c r="F288" s="19" t="s">
        <v>75</v>
      </c>
      <c r="G288" s="19">
        <v>13.73</v>
      </c>
      <c r="H288" s="19">
        <v>53.75</v>
      </c>
    </row>
    <row r="289" spans="1:8" ht="12.75" x14ac:dyDescent="0.2">
      <c r="A289" s="27">
        <v>46036</v>
      </c>
      <c r="B289" s="19" t="s">
        <v>280</v>
      </c>
      <c r="C289" s="19" t="s">
        <v>314</v>
      </c>
      <c r="D289" s="19" t="s">
        <v>144</v>
      </c>
      <c r="E289" s="19"/>
      <c r="F289" s="19" t="s">
        <v>75</v>
      </c>
      <c r="G289" s="19">
        <v>0</v>
      </c>
      <c r="H289" s="19">
        <v>53.75</v>
      </c>
    </row>
    <row r="290" spans="1:8" ht="12.75" x14ac:dyDescent="0.2">
      <c r="A290" s="27">
        <v>46038</v>
      </c>
      <c r="B290" s="19" t="s">
        <v>280</v>
      </c>
      <c r="C290" s="19" t="s">
        <v>315</v>
      </c>
      <c r="D290" s="19" t="s">
        <v>175</v>
      </c>
      <c r="E290" s="19"/>
      <c r="F290" s="19" t="s">
        <v>75</v>
      </c>
      <c r="G290" s="19">
        <v>0</v>
      </c>
      <c r="H290" s="19">
        <v>53.75</v>
      </c>
    </row>
    <row r="291" spans="1:8" ht="12.75" x14ac:dyDescent="0.2">
      <c r="A291" s="27">
        <v>46041</v>
      </c>
      <c r="B291" s="19" t="s">
        <v>280</v>
      </c>
      <c r="C291" s="19" t="s">
        <v>316</v>
      </c>
      <c r="D291" s="19" t="s">
        <v>176</v>
      </c>
      <c r="E291" s="19"/>
      <c r="F291" s="19" t="s">
        <v>75</v>
      </c>
      <c r="G291" s="19">
        <v>0</v>
      </c>
      <c r="H291" s="19">
        <v>53.75</v>
      </c>
    </row>
    <row r="292" spans="1:8" ht="12.75" x14ac:dyDescent="0.2">
      <c r="A292" s="27">
        <v>46041</v>
      </c>
      <c r="B292" s="19" t="s">
        <v>280</v>
      </c>
      <c r="C292" s="19" t="s">
        <v>317</v>
      </c>
      <c r="D292" s="19" t="s">
        <v>176</v>
      </c>
      <c r="E292" s="19"/>
      <c r="F292" s="19" t="s">
        <v>75</v>
      </c>
      <c r="G292" s="19">
        <v>0</v>
      </c>
      <c r="H292" s="19">
        <v>53.75</v>
      </c>
    </row>
    <row r="293" spans="1:8" ht="12.75" x14ac:dyDescent="0.2">
      <c r="A293" s="27">
        <v>46043</v>
      </c>
      <c r="B293" s="19" t="s">
        <v>280</v>
      </c>
      <c r="C293" s="19" t="s">
        <v>318</v>
      </c>
      <c r="D293" s="19" t="s">
        <v>184</v>
      </c>
      <c r="E293" s="19"/>
      <c r="F293" s="19" t="s">
        <v>75</v>
      </c>
      <c r="G293" s="19">
        <v>0</v>
      </c>
      <c r="H293" s="19">
        <v>53.75</v>
      </c>
    </row>
    <row r="294" spans="1:8" ht="12.75" x14ac:dyDescent="0.2">
      <c r="A294" s="27">
        <v>46043</v>
      </c>
      <c r="B294" s="19" t="s">
        <v>280</v>
      </c>
      <c r="C294" s="19" t="s">
        <v>319</v>
      </c>
      <c r="D294" s="19" t="s">
        <v>184</v>
      </c>
      <c r="E294" s="19"/>
      <c r="F294" s="19" t="s">
        <v>75</v>
      </c>
      <c r="G294" s="19">
        <v>0</v>
      </c>
      <c r="H294" s="19">
        <v>53.75</v>
      </c>
    </row>
    <row r="295" spans="1:8" ht="12.75" x14ac:dyDescent="0.2">
      <c r="A295" s="27">
        <v>46043</v>
      </c>
      <c r="B295" s="19" t="s">
        <v>280</v>
      </c>
      <c r="C295" s="19" t="s">
        <v>320</v>
      </c>
      <c r="D295" s="19" t="s">
        <v>184</v>
      </c>
      <c r="E295" s="19"/>
      <c r="F295" s="19" t="s">
        <v>75</v>
      </c>
      <c r="G295" s="19">
        <v>0</v>
      </c>
      <c r="H295" s="19">
        <v>53.75</v>
      </c>
    </row>
    <row r="296" spans="1:8" ht="12.75" x14ac:dyDescent="0.2">
      <c r="A296" s="27">
        <v>46043</v>
      </c>
      <c r="B296" s="19" t="s">
        <v>280</v>
      </c>
      <c r="C296" s="19" t="s">
        <v>321</v>
      </c>
      <c r="D296" s="19" t="s">
        <v>184</v>
      </c>
      <c r="E296" s="19"/>
      <c r="F296" s="19" t="s">
        <v>75</v>
      </c>
      <c r="G296" s="19">
        <v>0</v>
      </c>
      <c r="H296" s="19">
        <v>53.75</v>
      </c>
    </row>
    <row r="297" spans="1:8" ht="12.75" x14ac:dyDescent="0.2">
      <c r="A297" s="27">
        <v>46043</v>
      </c>
      <c r="B297" s="19" t="s">
        <v>280</v>
      </c>
      <c r="C297" s="19" t="s">
        <v>322</v>
      </c>
      <c r="D297" s="19" t="s">
        <v>184</v>
      </c>
      <c r="E297" s="19"/>
      <c r="F297" s="19" t="s">
        <v>75</v>
      </c>
      <c r="G297" s="19">
        <v>0</v>
      </c>
      <c r="H297" s="19">
        <v>53.75</v>
      </c>
    </row>
    <row r="298" spans="1:8" ht="12.75" x14ac:dyDescent="0.2">
      <c r="A298" s="27">
        <v>46043</v>
      </c>
      <c r="B298" s="19" t="s">
        <v>280</v>
      </c>
      <c r="C298" s="19" t="s">
        <v>323</v>
      </c>
      <c r="D298" s="19" t="s">
        <v>184</v>
      </c>
      <c r="E298" s="19"/>
      <c r="F298" s="19" t="s">
        <v>75</v>
      </c>
      <c r="G298" s="19">
        <v>0</v>
      </c>
      <c r="H298" s="19">
        <v>53.75</v>
      </c>
    </row>
    <row r="299" spans="1:8" ht="12.75" x14ac:dyDescent="0.2">
      <c r="A299" s="27">
        <v>46043</v>
      </c>
      <c r="B299" s="19" t="s">
        <v>280</v>
      </c>
      <c r="C299" s="19" t="s">
        <v>324</v>
      </c>
      <c r="D299" s="19" t="s">
        <v>184</v>
      </c>
      <c r="E299" s="19"/>
      <c r="F299" s="19" t="s">
        <v>75</v>
      </c>
      <c r="G299" s="19">
        <v>0</v>
      </c>
      <c r="H299" s="19">
        <v>53.75</v>
      </c>
    </row>
    <row r="300" spans="1:8" ht="12.75" x14ac:dyDescent="0.2">
      <c r="A300" s="27">
        <v>46049</v>
      </c>
      <c r="B300" s="19" t="s">
        <v>280</v>
      </c>
      <c r="C300" s="19" t="s">
        <v>325</v>
      </c>
      <c r="D300" s="19" t="s">
        <v>144</v>
      </c>
      <c r="E300" s="19"/>
      <c r="F300" s="19" t="s">
        <v>75</v>
      </c>
      <c r="G300" s="19">
        <v>0</v>
      </c>
      <c r="H300" s="19">
        <v>53.75</v>
      </c>
    </row>
    <row r="301" spans="1:8" ht="12.75" x14ac:dyDescent="0.2">
      <c r="A301" s="27">
        <v>46049</v>
      </c>
      <c r="B301" s="19" t="s">
        <v>280</v>
      </c>
      <c r="C301" s="19" t="s">
        <v>326</v>
      </c>
      <c r="D301" s="19" t="s">
        <v>144</v>
      </c>
      <c r="E301" s="19"/>
      <c r="F301" s="19" t="s">
        <v>75</v>
      </c>
      <c r="G301" s="19">
        <v>0</v>
      </c>
      <c r="H301" s="19">
        <v>53.75</v>
      </c>
    </row>
    <row r="302" spans="1:8" ht="12.75" x14ac:dyDescent="0.2">
      <c r="A302" s="27">
        <v>46049</v>
      </c>
      <c r="B302" s="19" t="s">
        <v>280</v>
      </c>
      <c r="C302" s="19" t="s">
        <v>314</v>
      </c>
      <c r="D302" s="19" t="s">
        <v>144</v>
      </c>
      <c r="E302" s="19"/>
      <c r="F302" s="19" t="s">
        <v>75</v>
      </c>
      <c r="G302" s="19">
        <v>0</v>
      </c>
      <c r="H302" s="19">
        <v>53.75</v>
      </c>
    </row>
    <row r="303" spans="1:8" ht="12.75" x14ac:dyDescent="0.2">
      <c r="A303" s="27">
        <v>46049</v>
      </c>
      <c r="B303" s="19" t="s">
        <v>280</v>
      </c>
      <c r="C303" s="19" t="s">
        <v>327</v>
      </c>
      <c r="D303" s="19" t="s">
        <v>192</v>
      </c>
      <c r="E303" s="19"/>
      <c r="F303" s="19" t="s">
        <v>75</v>
      </c>
      <c r="G303" s="19">
        <v>0</v>
      </c>
      <c r="H303" s="19">
        <v>53.75</v>
      </c>
    </row>
    <row r="304" spans="1:8" ht="12.75" x14ac:dyDescent="0.2">
      <c r="A304" s="27">
        <v>46049</v>
      </c>
      <c r="B304" s="19" t="s">
        <v>280</v>
      </c>
      <c r="C304" s="19" t="s">
        <v>309</v>
      </c>
      <c r="D304" s="19" t="s">
        <v>144</v>
      </c>
      <c r="E304" s="19"/>
      <c r="F304" s="19" t="s">
        <v>75</v>
      </c>
      <c r="G304" s="19">
        <v>0</v>
      </c>
      <c r="H304" s="19">
        <v>53.75</v>
      </c>
    </row>
    <row r="305" spans="1:8" ht="12.75" x14ac:dyDescent="0.2">
      <c r="A305" s="27">
        <v>46050</v>
      </c>
      <c r="B305" s="19" t="s">
        <v>280</v>
      </c>
      <c r="C305" s="19" t="s">
        <v>328</v>
      </c>
      <c r="D305" s="19" t="s">
        <v>201</v>
      </c>
      <c r="E305" s="19"/>
      <c r="F305" s="19" t="s">
        <v>75</v>
      </c>
      <c r="G305" s="19">
        <v>0</v>
      </c>
      <c r="H305" s="19">
        <v>53.75</v>
      </c>
    </row>
    <row r="306" spans="1:8" ht="12.75" x14ac:dyDescent="0.2">
      <c r="A306" s="27">
        <v>46050</v>
      </c>
      <c r="B306" s="19" t="s">
        <v>280</v>
      </c>
      <c r="C306" s="19" t="s">
        <v>329</v>
      </c>
      <c r="D306" s="19" t="s">
        <v>120</v>
      </c>
      <c r="E306" s="19"/>
      <c r="F306" s="19" t="s">
        <v>75</v>
      </c>
      <c r="G306" s="19">
        <v>0</v>
      </c>
      <c r="H306" s="19">
        <v>53.75</v>
      </c>
    </row>
    <row r="307" spans="1:8" ht="12.75" x14ac:dyDescent="0.2">
      <c r="A307" s="27">
        <v>46050</v>
      </c>
      <c r="B307" s="19" t="s">
        <v>280</v>
      </c>
      <c r="C307" s="19" t="s">
        <v>330</v>
      </c>
      <c r="D307" s="19" t="s">
        <v>201</v>
      </c>
      <c r="E307" s="19"/>
      <c r="F307" s="19" t="s">
        <v>75</v>
      </c>
      <c r="G307" s="19">
        <v>0</v>
      </c>
      <c r="H307" s="19">
        <v>53.75</v>
      </c>
    </row>
    <row r="308" spans="1:8" ht="12.75" x14ac:dyDescent="0.2">
      <c r="A308" s="27">
        <v>46050</v>
      </c>
      <c r="B308" s="19" t="s">
        <v>280</v>
      </c>
      <c r="C308" s="19" t="s">
        <v>331</v>
      </c>
      <c r="D308" s="19" t="s">
        <v>201</v>
      </c>
      <c r="E308" s="19"/>
      <c r="F308" s="19" t="s">
        <v>75</v>
      </c>
      <c r="G308" s="19">
        <v>0</v>
      </c>
      <c r="H308" s="19">
        <v>53.75</v>
      </c>
    </row>
    <row r="309" spans="1:8" ht="12.75" x14ac:dyDescent="0.2">
      <c r="A309" s="27">
        <v>46050</v>
      </c>
      <c r="B309" s="19" t="s">
        <v>280</v>
      </c>
      <c r="C309" s="19" t="s">
        <v>332</v>
      </c>
      <c r="D309" s="19" t="s">
        <v>201</v>
      </c>
      <c r="E309" s="19"/>
      <c r="F309" s="19" t="s">
        <v>75</v>
      </c>
      <c r="G309" s="19">
        <v>0</v>
      </c>
      <c r="H309" s="19">
        <v>53.75</v>
      </c>
    </row>
    <row r="310" spans="1:8" ht="12.75" x14ac:dyDescent="0.2">
      <c r="A310" s="27">
        <v>46050</v>
      </c>
      <c r="B310" s="19" t="s">
        <v>280</v>
      </c>
      <c r="C310" s="19" t="s">
        <v>333</v>
      </c>
      <c r="D310" s="19" t="s">
        <v>201</v>
      </c>
      <c r="E310" s="19"/>
      <c r="F310" s="19" t="s">
        <v>75</v>
      </c>
      <c r="G310" s="19">
        <v>0</v>
      </c>
      <c r="H310" s="19">
        <v>53.75</v>
      </c>
    </row>
    <row r="311" spans="1:8" ht="12.75" x14ac:dyDescent="0.2">
      <c r="A311" s="27">
        <v>46052</v>
      </c>
      <c r="B311" s="19" t="s">
        <v>280</v>
      </c>
      <c r="C311" s="19" t="s">
        <v>334</v>
      </c>
      <c r="D311" s="19" t="s">
        <v>207</v>
      </c>
      <c r="E311" s="19"/>
      <c r="F311" s="19" t="s">
        <v>75</v>
      </c>
      <c r="G311" s="19">
        <v>0</v>
      </c>
      <c r="H311" s="19">
        <v>53.75</v>
      </c>
    </row>
    <row r="312" spans="1:8" ht="12.75" x14ac:dyDescent="0.2">
      <c r="A312" s="15" t="s">
        <v>335</v>
      </c>
      <c r="B312" s="16"/>
      <c r="C312" s="16"/>
      <c r="D312" s="16"/>
      <c r="E312" s="16"/>
      <c r="F312" s="16"/>
      <c r="G312" s="16">
        <v>41.19</v>
      </c>
      <c r="H312" s="16"/>
    </row>
    <row r="313" spans="1:8" ht="12.75" x14ac:dyDescent="0.2">
      <c r="A313" s="12" t="s">
        <v>336</v>
      </c>
      <c r="B313" s="13"/>
      <c r="C313" s="13"/>
      <c r="D313" s="13"/>
      <c r="E313" s="13"/>
      <c r="F313" s="13"/>
      <c r="G313" s="13"/>
      <c r="H313" s="13"/>
    </row>
    <row r="314" spans="1:8" ht="12.75" x14ac:dyDescent="0.2">
      <c r="A314" s="18" t="s">
        <v>72</v>
      </c>
      <c r="B314" s="19"/>
      <c r="C314" s="19"/>
      <c r="D314" s="19"/>
      <c r="E314" s="19"/>
      <c r="F314" s="19"/>
      <c r="G314" s="19"/>
      <c r="H314" s="19">
        <v>142.88</v>
      </c>
    </row>
    <row r="315" spans="1:8" ht="12.75" x14ac:dyDescent="0.2">
      <c r="A315" s="15" t="s">
        <v>337</v>
      </c>
      <c r="B315" s="16"/>
      <c r="C315" s="16"/>
      <c r="D315" s="16"/>
      <c r="E315" s="16"/>
      <c r="F315" s="16"/>
      <c r="G315" s="16"/>
      <c r="H315" s="16"/>
    </row>
    <row r="316" spans="1:8" ht="12.75" x14ac:dyDescent="0.2">
      <c r="A316" s="12" t="s">
        <v>338</v>
      </c>
      <c r="B316" s="13"/>
      <c r="C316" s="13"/>
      <c r="D316" s="13"/>
      <c r="E316" s="13"/>
      <c r="F316" s="13"/>
      <c r="G316" s="13"/>
      <c r="H316" s="13"/>
    </row>
    <row r="317" spans="1:8" ht="12.75" x14ac:dyDescent="0.2">
      <c r="A317" s="18" t="s">
        <v>72</v>
      </c>
      <c r="B317" s="19"/>
      <c r="C317" s="19"/>
      <c r="D317" s="19"/>
      <c r="E317" s="19"/>
      <c r="F317" s="19"/>
      <c r="G317" s="19"/>
      <c r="H317" s="19">
        <v>24.76</v>
      </c>
    </row>
    <row r="318" spans="1:8" ht="12.75" x14ac:dyDescent="0.2">
      <c r="A318" s="15" t="s">
        <v>339</v>
      </c>
      <c r="B318" s="16"/>
      <c r="C318" s="16"/>
      <c r="D318" s="16"/>
      <c r="E318" s="16"/>
      <c r="F318" s="16"/>
      <c r="G318" s="16"/>
      <c r="H318" s="16"/>
    </row>
    <row r="319" spans="1:8" ht="12.75" x14ac:dyDescent="0.2">
      <c r="A319" s="12" t="s">
        <v>340</v>
      </c>
      <c r="B319" s="13"/>
      <c r="C319" s="13"/>
      <c r="D319" s="13"/>
      <c r="E319" s="13"/>
      <c r="F319" s="13"/>
      <c r="G319" s="13"/>
      <c r="H319" s="13"/>
    </row>
    <row r="320" spans="1:8" ht="12.75" x14ac:dyDescent="0.2">
      <c r="A320" s="18" t="s">
        <v>72</v>
      </c>
      <c r="B320" s="19"/>
      <c r="C320" s="19"/>
      <c r="D320" s="19"/>
      <c r="E320" s="19"/>
      <c r="F320" s="19"/>
      <c r="G320" s="19"/>
      <c r="H320" s="19">
        <v>15.45</v>
      </c>
    </row>
    <row r="321" spans="1:8" ht="12.75" x14ac:dyDescent="0.2">
      <c r="A321" s="15" t="s">
        <v>341</v>
      </c>
      <c r="B321" s="16"/>
      <c r="C321" s="16"/>
      <c r="D321" s="16"/>
      <c r="E321" s="16"/>
      <c r="F321" s="16"/>
      <c r="G321" s="16"/>
      <c r="H321" s="16"/>
    </row>
    <row r="322" spans="1:8" ht="12.75" x14ac:dyDescent="0.2">
      <c r="A322" s="12" t="s">
        <v>174</v>
      </c>
      <c r="B322" s="13"/>
      <c r="C322" s="13"/>
      <c r="D322" s="13"/>
      <c r="E322" s="13"/>
      <c r="F322" s="13"/>
      <c r="G322" s="13"/>
      <c r="H322" s="13"/>
    </row>
    <row r="323" spans="1:8" ht="12.75" x14ac:dyDescent="0.2">
      <c r="A323" s="18" t="s">
        <v>72</v>
      </c>
      <c r="B323" s="19"/>
      <c r="C323" s="19"/>
      <c r="D323" s="19"/>
      <c r="E323" s="19"/>
      <c r="F323" s="19"/>
      <c r="G323" s="19"/>
      <c r="H323" s="19">
        <v>2153611</v>
      </c>
    </row>
    <row r="324" spans="1:8" ht="12.75" x14ac:dyDescent="0.2">
      <c r="A324" s="27">
        <v>46038</v>
      </c>
      <c r="B324" s="19" t="s">
        <v>116</v>
      </c>
      <c r="C324" s="19"/>
      <c r="D324" s="19" t="s">
        <v>172</v>
      </c>
      <c r="E324" s="19" t="s">
        <v>173</v>
      </c>
      <c r="F324" s="19" t="s">
        <v>71</v>
      </c>
      <c r="G324" s="19">
        <v>125000</v>
      </c>
      <c r="H324" s="19">
        <v>2278611</v>
      </c>
    </row>
    <row r="325" spans="1:8" ht="12.75" x14ac:dyDescent="0.2">
      <c r="A325" s="15" t="s">
        <v>342</v>
      </c>
      <c r="B325" s="16"/>
      <c r="C325" s="16"/>
      <c r="D325" s="16"/>
      <c r="E325" s="16"/>
      <c r="F325" s="16"/>
      <c r="G325" s="16">
        <v>125000</v>
      </c>
      <c r="H325" s="16"/>
    </row>
    <row r="326" spans="1:8" ht="12.75" x14ac:dyDescent="0.2">
      <c r="A326" s="12" t="s">
        <v>343</v>
      </c>
      <c r="B326" s="13"/>
      <c r="C326" s="13"/>
      <c r="D326" s="13"/>
      <c r="E326" s="13"/>
      <c r="F326" s="13"/>
      <c r="G326" s="13"/>
      <c r="H326" s="13"/>
    </row>
    <row r="327" spans="1:8" ht="12.75" x14ac:dyDescent="0.2">
      <c r="A327" s="18" t="s">
        <v>72</v>
      </c>
      <c r="B327" s="19"/>
      <c r="C327" s="19"/>
      <c r="D327" s="19"/>
      <c r="E327" s="19"/>
      <c r="F327" s="19"/>
      <c r="G327" s="19"/>
      <c r="H327" s="19">
        <v>-350730.57</v>
      </c>
    </row>
    <row r="328" spans="1:8" ht="12.75" x14ac:dyDescent="0.2">
      <c r="A328" s="15" t="s">
        <v>344</v>
      </c>
      <c r="B328" s="16"/>
      <c r="C328" s="16"/>
      <c r="D328" s="16"/>
      <c r="E328" s="16"/>
      <c r="F328" s="16"/>
      <c r="G328" s="16"/>
      <c r="H328" s="16"/>
    </row>
    <row r="329" spans="1:8" ht="12.75" x14ac:dyDescent="0.2">
      <c r="A329" s="12" t="s">
        <v>345</v>
      </c>
      <c r="B329" s="13"/>
      <c r="C329" s="13"/>
      <c r="D329" s="13"/>
      <c r="E329" s="13"/>
      <c r="F329" s="13"/>
      <c r="G329" s="13"/>
      <c r="H329" s="13"/>
    </row>
    <row r="330" spans="1:8" ht="12.75" x14ac:dyDescent="0.2">
      <c r="A330" s="18" t="s">
        <v>72</v>
      </c>
      <c r="B330" s="19"/>
      <c r="C330" s="19"/>
      <c r="D330" s="19"/>
      <c r="E330" s="19"/>
      <c r="F330" s="19"/>
      <c r="G330" s="19"/>
      <c r="H330" s="19">
        <v>-522369.9</v>
      </c>
    </row>
    <row r="331" spans="1:8" ht="12.75" x14ac:dyDescent="0.2">
      <c r="A331" s="15" t="s">
        <v>346</v>
      </c>
      <c r="B331" s="16"/>
      <c r="C331" s="16"/>
      <c r="D331" s="16"/>
      <c r="E331" s="16"/>
      <c r="F331" s="16"/>
      <c r="G331" s="16"/>
      <c r="H331" s="16"/>
    </row>
    <row r="332" spans="1:8" ht="12.75" x14ac:dyDescent="0.2">
      <c r="A332" s="12" t="s">
        <v>347</v>
      </c>
      <c r="B332" s="13"/>
      <c r="C332" s="13"/>
      <c r="D332" s="13"/>
      <c r="E332" s="13"/>
      <c r="F332" s="13"/>
      <c r="G332" s="13"/>
      <c r="H332" s="13"/>
    </row>
    <row r="333" spans="1:8" ht="12.75" x14ac:dyDescent="0.2">
      <c r="A333" s="27">
        <v>46049</v>
      </c>
      <c r="B333" s="19" t="s">
        <v>280</v>
      </c>
      <c r="C333" s="19" t="s">
        <v>326</v>
      </c>
      <c r="D333" s="19" t="s">
        <v>144</v>
      </c>
      <c r="E333" s="19" t="s">
        <v>348</v>
      </c>
      <c r="F333" s="19" t="s">
        <v>75</v>
      </c>
      <c r="G333" s="19">
        <v>-51.35</v>
      </c>
      <c r="H333" s="19">
        <v>-51.35</v>
      </c>
    </row>
    <row r="334" spans="1:8" ht="12.75" x14ac:dyDescent="0.2">
      <c r="A334" s="15" t="s">
        <v>349</v>
      </c>
      <c r="B334" s="16"/>
      <c r="C334" s="16"/>
      <c r="D334" s="16"/>
      <c r="E334" s="16"/>
      <c r="F334" s="16"/>
      <c r="G334" s="16">
        <v>-51.35</v>
      </c>
      <c r="H334" s="16"/>
    </row>
    <row r="335" spans="1:8" ht="12.75" x14ac:dyDescent="0.2">
      <c r="A335" s="12" t="s">
        <v>350</v>
      </c>
      <c r="B335" s="13"/>
      <c r="C335" s="13"/>
      <c r="D335" s="13"/>
      <c r="E335" s="13"/>
      <c r="F335" s="13"/>
      <c r="G335" s="13"/>
      <c r="H335" s="13"/>
    </row>
    <row r="336" spans="1:8" ht="12.75" x14ac:dyDescent="0.2">
      <c r="A336" s="27">
        <v>46024</v>
      </c>
      <c r="B336" s="19" t="s">
        <v>280</v>
      </c>
      <c r="C336" s="19" t="s">
        <v>298</v>
      </c>
      <c r="D336" s="19" t="s">
        <v>74</v>
      </c>
      <c r="E336" s="19" t="s">
        <v>351</v>
      </c>
      <c r="F336" s="19" t="s">
        <v>75</v>
      </c>
      <c r="G336" s="19">
        <v>15000</v>
      </c>
      <c r="H336" s="19">
        <v>15000</v>
      </c>
    </row>
    <row r="337" spans="1:8" ht="12.75" x14ac:dyDescent="0.2">
      <c r="A337" s="27">
        <v>46024</v>
      </c>
      <c r="B337" s="19" t="s">
        <v>280</v>
      </c>
      <c r="C337" s="19" t="s">
        <v>296</v>
      </c>
      <c r="D337" s="19" t="s">
        <v>74</v>
      </c>
      <c r="E337" s="19" t="s">
        <v>352</v>
      </c>
      <c r="F337" s="19" t="s">
        <v>75</v>
      </c>
      <c r="G337" s="19">
        <v>15000</v>
      </c>
      <c r="H337" s="19">
        <v>30000</v>
      </c>
    </row>
    <row r="338" spans="1:8" ht="12.75" x14ac:dyDescent="0.2">
      <c r="A338" s="27">
        <v>46024</v>
      </c>
      <c r="B338" s="19" t="s">
        <v>280</v>
      </c>
      <c r="C338" s="19" t="s">
        <v>297</v>
      </c>
      <c r="D338" s="19" t="s">
        <v>74</v>
      </c>
      <c r="E338" s="19" t="s">
        <v>352</v>
      </c>
      <c r="F338" s="19" t="s">
        <v>75</v>
      </c>
      <c r="G338" s="19">
        <v>15000</v>
      </c>
      <c r="H338" s="19">
        <v>45000</v>
      </c>
    </row>
    <row r="339" spans="1:8" ht="12.75" x14ac:dyDescent="0.2">
      <c r="A339" s="27">
        <v>46031</v>
      </c>
      <c r="B339" s="19" t="s">
        <v>280</v>
      </c>
      <c r="C339" s="19" t="s">
        <v>307</v>
      </c>
      <c r="D339" s="19" t="s">
        <v>120</v>
      </c>
      <c r="E339" s="19" t="s">
        <v>353</v>
      </c>
      <c r="F339" s="19" t="s">
        <v>75</v>
      </c>
      <c r="G339" s="19">
        <v>824.98</v>
      </c>
      <c r="H339" s="19">
        <v>45824.98</v>
      </c>
    </row>
    <row r="340" spans="1:8" ht="12.75" x14ac:dyDescent="0.2">
      <c r="A340" s="27">
        <v>46031</v>
      </c>
      <c r="B340" s="19" t="s">
        <v>280</v>
      </c>
      <c r="C340" s="19" t="s">
        <v>307</v>
      </c>
      <c r="D340" s="19" t="s">
        <v>120</v>
      </c>
      <c r="E340" s="19" t="s">
        <v>354</v>
      </c>
      <c r="F340" s="19" t="s">
        <v>75</v>
      </c>
      <c r="G340" s="19">
        <v>1894.73</v>
      </c>
      <c r="H340" s="19">
        <v>47719.71</v>
      </c>
    </row>
    <row r="341" spans="1:8" ht="12.75" x14ac:dyDescent="0.2">
      <c r="A341" s="27">
        <v>46031</v>
      </c>
      <c r="B341" s="19" t="s">
        <v>280</v>
      </c>
      <c r="C341" s="19" t="s">
        <v>307</v>
      </c>
      <c r="D341" s="19" t="s">
        <v>120</v>
      </c>
      <c r="E341" s="19" t="s">
        <v>355</v>
      </c>
      <c r="F341" s="19" t="s">
        <v>75</v>
      </c>
      <c r="G341" s="19">
        <v>271.91000000000003</v>
      </c>
      <c r="H341" s="19">
        <v>47991.62</v>
      </c>
    </row>
    <row r="342" spans="1:8" ht="12.75" x14ac:dyDescent="0.2">
      <c r="A342" s="27">
        <v>46031</v>
      </c>
      <c r="B342" s="19" t="s">
        <v>280</v>
      </c>
      <c r="C342" s="19" t="s">
        <v>307</v>
      </c>
      <c r="D342" s="19" t="s">
        <v>120</v>
      </c>
      <c r="E342" s="19" t="s">
        <v>356</v>
      </c>
      <c r="F342" s="19" t="s">
        <v>75</v>
      </c>
      <c r="G342" s="19">
        <v>566.62</v>
      </c>
      <c r="H342" s="19">
        <v>48558.239999999998</v>
      </c>
    </row>
    <row r="343" spans="1:8" ht="12.75" x14ac:dyDescent="0.2">
      <c r="A343" s="27">
        <v>46031</v>
      </c>
      <c r="B343" s="19" t="s">
        <v>280</v>
      </c>
      <c r="C343" s="19" t="s">
        <v>307</v>
      </c>
      <c r="D343" s="19" t="s">
        <v>120</v>
      </c>
      <c r="E343" s="19" t="s">
        <v>357</v>
      </c>
      <c r="F343" s="19" t="s">
        <v>75</v>
      </c>
      <c r="G343" s="19">
        <v>10637.8</v>
      </c>
      <c r="H343" s="19">
        <v>59196.04</v>
      </c>
    </row>
    <row r="344" spans="1:8" ht="12.75" x14ac:dyDescent="0.2">
      <c r="A344" s="27">
        <v>46031</v>
      </c>
      <c r="B344" s="19" t="s">
        <v>280</v>
      </c>
      <c r="C344" s="19" t="s">
        <v>307</v>
      </c>
      <c r="D344" s="19" t="s">
        <v>120</v>
      </c>
      <c r="E344" s="19" t="s">
        <v>358</v>
      </c>
      <c r="F344" s="19" t="s">
        <v>75</v>
      </c>
      <c r="G344" s="19">
        <v>98.84</v>
      </c>
      <c r="H344" s="19">
        <v>59294.879999999997</v>
      </c>
    </row>
    <row r="345" spans="1:8" ht="12.75" x14ac:dyDescent="0.2">
      <c r="A345" s="27">
        <v>46031</v>
      </c>
      <c r="B345" s="19" t="s">
        <v>280</v>
      </c>
      <c r="C345" s="19" t="s">
        <v>306</v>
      </c>
      <c r="D345" s="19" t="s">
        <v>120</v>
      </c>
      <c r="E345" s="19" t="s">
        <v>359</v>
      </c>
      <c r="F345" s="19" t="s">
        <v>75</v>
      </c>
      <c r="G345" s="19">
        <v>24.3</v>
      </c>
      <c r="H345" s="19">
        <v>59319.18</v>
      </c>
    </row>
    <row r="346" spans="1:8" ht="12.75" x14ac:dyDescent="0.2">
      <c r="A346" s="27">
        <v>46031</v>
      </c>
      <c r="B346" s="19" t="s">
        <v>280</v>
      </c>
      <c r="C346" s="19" t="s">
        <v>306</v>
      </c>
      <c r="D346" s="19" t="s">
        <v>120</v>
      </c>
      <c r="E346" s="19" t="s">
        <v>360</v>
      </c>
      <c r="F346" s="19" t="s">
        <v>75</v>
      </c>
      <c r="G346" s="19">
        <v>2315.29</v>
      </c>
      <c r="H346" s="19">
        <v>61634.47</v>
      </c>
    </row>
    <row r="347" spans="1:8" ht="12.75" x14ac:dyDescent="0.2">
      <c r="A347" s="27">
        <v>46031</v>
      </c>
      <c r="B347" s="19" t="s">
        <v>280</v>
      </c>
      <c r="C347" s="19" t="s">
        <v>306</v>
      </c>
      <c r="D347" s="19" t="s">
        <v>120</v>
      </c>
      <c r="E347" s="19" t="s">
        <v>361</v>
      </c>
      <c r="F347" s="19" t="s">
        <v>75</v>
      </c>
      <c r="G347" s="19">
        <v>59.53</v>
      </c>
      <c r="H347" s="19">
        <v>61694</v>
      </c>
    </row>
    <row r="348" spans="1:8" ht="12.75" x14ac:dyDescent="0.2">
      <c r="A348" s="27">
        <v>46031</v>
      </c>
      <c r="B348" s="19" t="s">
        <v>280</v>
      </c>
      <c r="C348" s="19" t="s">
        <v>306</v>
      </c>
      <c r="D348" s="19" t="s">
        <v>120</v>
      </c>
      <c r="E348" s="19" t="s">
        <v>362</v>
      </c>
      <c r="F348" s="19" t="s">
        <v>75</v>
      </c>
      <c r="G348" s="19">
        <v>456.7</v>
      </c>
      <c r="H348" s="19">
        <v>62150.7</v>
      </c>
    </row>
    <row r="349" spans="1:8" ht="12.75" x14ac:dyDescent="0.2">
      <c r="A349" s="27">
        <v>46031</v>
      </c>
      <c r="B349" s="19" t="s">
        <v>280</v>
      </c>
      <c r="C349" s="19" t="s">
        <v>306</v>
      </c>
      <c r="D349" s="19" t="s">
        <v>120</v>
      </c>
      <c r="E349" s="19" t="s">
        <v>363</v>
      </c>
      <c r="F349" s="19" t="s">
        <v>75</v>
      </c>
      <c r="G349" s="19">
        <v>101.04</v>
      </c>
      <c r="H349" s="19">
        <v>62251.74</v>
      </c>
    </row>
    <row r="350" spans="1:8" ht="12.75" x14ac:dyDescent="0.2">
      <c r="A350" s="27">
        <v>46031</v>
      </c>
      <c r="B350" s="19" t="s">
        <v>280</v>
      </c>
      <c r="C350" s="19" t="s">
        <v>306</v>
      </c>
      <c r="D350" s="19" t="s">
        <v>120</v>
      </c>
      <c r="E350" s="19" t="s">
        <v>364</v>
      </c>
      <c r="F350" s="19" t="s">
        <v>75</v>
      </c>
      <c r="G350" s="19">
        <v>57.67</v>
      </c>
      <c r="H350" s="19">
        <v>62309.41</v>
      </c>
    </row>
    <row r="351" spans="1:8" ht="12.75" x14ac:dyDescent="0.2">
      <c r="A351" s="27">
        <v>46031</v>
      </c>
      <c r="B351" s="19" t="s">
        <v>280</v>
      </c>
      <c r="C351" s="19" t="s">
        <v>306</v>
      </c>
      <c r="D351" s="19" t="s">
        <v>120</v>
      </c>
      <c r="E351" s="19" t="s">
        <v>365</v>
      </c>
      <c r="F351" s="19" t="s">
        <v>75</v>
      </c>
      <c r="G351" s="19">
        <v>106.34</v>
      </c>
      <c r="H351" s="19">
        <v>62415.75</v>
      </c>
    </row>
    <row r="352" spans="1:8" ht="12.75" x14ac:dyDescent="0.2">
      <c r="A352" s="27">
        <v>46031</v>
      </c>
      <c r="B352" s="19" t="s">
        <v>280</v>
      </c>
      <c r="C352" s="19" t="s">
        <v>306</v>
      </c>
      <c r="D352" s="19" t="s">
        <v>120</v>
      </c>
      <c r="E352" s="19" t="s">
        <v>366</v>
      </c>
      <c r="F352" s="19" t="s">
        <v>75</v>
      </c>
      <c r="G352" s="19">
        <v>701.35</v>
      </c>
      <c r="H352" s="19">
        <v>63117.1</v>
      </c>
    </row>
    <row r="353" spans="1:8" ht="12.75" x14ac:dyDescent="0.2">
      <c r="A353" s="27">
        <v>46031</v>
      </c>
      <c r="B353" s="19" t="s">
        <v>280</v>
      </c>
      <c r="C353" s="19" t="s">
        <v>306</v>
      </c>
      <c r="D353" s="19" t="s">
        <v>120</v>
      </c>
      <c r="E353" s="19" t="s">
        <v>367</v>
      </c>
      <c r="F353" s="19" t="s">
        <v>75</v>
      </c>
      <c r="G353" s="19">
        <v>72.959999999999994</v>
      </c>
      <c r="H353" s="19">
        <v>63190.06</v>
      </c>
    </row>
    <row r="354" spans="1:8" ht="12.75" x14ac:dyDescent="0.2">
      <c r="A354" s="27">
        <v>46031</v>
      </c>
      <c r="B354" s="19" t="s">
        <v>280</v>
      </c>
      <c r="C354" s="19" t="s">
        <v>306</v>
      </c>
      <c r="D354" s="19" t="s">
        <v>120</v>
      </c>
      <c r="E354" s="19" t="s">
        <v>368</v>
      </c>
      <c r="F354" s="19" t="s">
        <v>75</v>
      </c>
      <c r="G354" s="19">
        <v>107.63</v>
      </c>
      <c r="H354" s="19">
        <v>63297.69</v>
      </c>
    </row>
    <row r="355" spans="1:8" ht="12.75" x14ac:dyDescent="0.2">
      <c r="A355" s="27">
        <v>46031</v>
      </c>
      <c r="B355" s="19" t="s">
        <v>280</v>
      </c>
      <c r="C355" s="19" t="s">
        <v>306</v>
      </c>
      <c r="D355" s="19" t="s">
        <v>120</v>
      </c>
      <c r="E355" s="19" t="s">
        <v>369</v>
      </c>
      <c r="F355" s="19" t="s">
        <v>75</v>
      </c>
      <c r="G355" s="19">
        <v>109.02</v>
      </c>
      <c r="H355" s="19">
        <v>63406.71</v>
      </c>
    </row>
    <row r="356" spans="1:8" ht="12.75" x14ac:dyDescent="0.2">
      <c r="A356" s="27">
        <v>46031</v>
      </c>
      <c r="B356" s="19" t="s">
        <v>280</v>
      </c>
      <c r="C356" s="19" t="s">
        <v>306</v>
      </c>
      <c r="D356" s="19" t="s">
        <v>120</v>
      </c>
      <c r="E356" s="19" t="s">
        <v>370</v>
      </c>
      <c r="F356" s="19" t="s">
        <v>75</v>
      </c>
      <c r="G356" s="19">
        <v>302.27999999999997</v>
      </c>
      <c r="H356" s="19">
        <v>63708.99</v>
      </c>
    </row>
    <row r="357" spans="1:8" ht="12.75" x14ac:dyDescent="0.2">
      <c r="A357" s="27">
        <v>46031</v>
      </c>
      <c r="B357" s="19" t="s">
        <v>280</v>
      </c>
      <c r="C357" s="19" t="s">
        <v>306</v>
      </c>
      <c r="D357" s="19" t="s">
        <v>120</v>
      </c>
      <c r="E357" s="19" t="s">
        <v>371</v>
      </c>
      <c r="F357" s="19" t="s">
        <v>75</v>
      </c>
      <c r="G357" s="19">
        <v>113.94</v>
      </c>
      <c r="H357" s="19">
        <v>63822.93</v>
      </c>
    </row>
    <row r="358" spans="1:8" ht="12.75" x14ac:dyDescent="0.2">
      <c r="A358" s="27">
        <v>46031</v>
      </c>
      <c r="B358" s="19" t="s">
        <v>280</v>
      </c>
      <c r="C358" s="19" t="s">
        <v>307</v>
      </c>
      <c r="D358" s="19" t="s">
        <v>120</v>
      </c>
      <c r="E358" s="19"/>
      <c r="F358" s="19" t="s">
        <v>75</v>
      </c>
      <c r="G358" s="19">
        <v>461.32</v>
      </c>
      <c r="H358" s="19">
        <v>64284.25</v>
      </c>
    </row>
    <row r="359" spans="1:8" ht="12.75" x14ac:dyDescent="0.2">
      <c r="A359" s="27">
        <v>46031</v>
      </c>
      <c r="B359" s="19" t="s">
        <v>280</v>
      </c>
      <c r="C359" s="19" t="s">
        <v>307</v>
      </c>
      <c r="D359" s="19" t="s">
        <v>120</v>
      </c>
      <c r="E359" s="19" t="s">
        <v>372</v>
      </c>
      <c r="F359" s="19" t="s">
        <v>75</v>
      </c>
      <c r="G359" s="19">
        <v>18.79</v>
      </c>
      <c r="H359" s="19">
        <v>64303.040000000001</v>
      </c>
    </row>
    <row r="360" spans="1:8" ht="12.75" x14ac:dyDescent="0.2">
      <c r="A360" s="27">
        <v>46031</v>
      </c>
      <c r="B360" s="19" t="s">
        <v>280</v>
      </c>
      <c r="C360" s="19" t="s">
        <v>307</v>
      </c>
      <c r="D360" s="19" t="s">
        <v>120</v>
      </c>
      <c r="E360" s="19" t="s">
        <v>373</v>
      </c>
      <c r="F360" s="19" t="s">
        <v>75</v>
      </c>
      <c r="G360" s="19">
        <v>650</v>
      </c>
      <c r="H360" s="19">
        <v>64953.04</v>
      </c>
    </row>
    <row r="361" spans="1:8" ht="12.75" x14ac:dyDescent="0.2">
      <c r="A361" s="27">
        <v>46036</v>
      </c>
      <c r="B361" s="19" t="s">
        <v>280</v>
      </c>
      <c r="C361" s="19" t="s">
        <v>311</v>
      </c>
      <c r="D361" s="19" t="s">
        <v>150</v>
      </c>
      <c r="E361" s="19" t="s">
        <v>374</v>
      </c>
      <c r="F361" s="19" t="s">
        <v>75</v>
      </c>
      <c r="G361" s="19">
        <v>5000</v>
      </c>
      <c r="H361" s="19">
        <v>69953.039999999994</v>
      </c>
    </row>
    <row r="362" spans="1:8" ht="12.75" x14ac:dyDescent="0.2">
      <c r="A362" s="27">
        <v>46038</v>
      </c>
      <c r="B362" s="19" t="s">
        <v>280</v>
      </c>
      <c r="C362" s="19" t="s">
        <v>315</v>
      </c>
      <c r="D362" s="19" t="s">
        <v>175</v>
      </c>
      <c r="E362" s="19" t="s">
        <v>375</v>
      </c>
      <c r="F362" s="19" t="s">
        <v>75</v>
      </c>
      <c r="G362" s="19">
        <v>1100</v>
      </c>
      <c r="H362" s="19">
        <v>71053.039999999994</v>
      </c>
    </row>
    <row r="363" spans="1:8" ht="12.75" x14ac:dyDescent="0.2">
      <c r="A363" s="27">
        <v>46041</v>
      </c>
      <c r="B363" s="19" t="s">
        <v>280</v>
      </c>
      <c r="C363" s="19" t="s">
        <v>316</v>
      </c>
      <c r="D363" s="19" t="s">
        <v>176</v>
      </c>
      <c r="E363" s="19" t="s">
        <v>376</v>
      </c>
      <c r="F363" s="19" t="s">
        <v>75</v>
      </c>
      <c r="G363" s="19">
        <v>260</v>
      </c>
      <c r="H363" s="19">
        <v>71313.039999999994</v>
      </c>
    </row>
    <row r="364" spans="1:8" ht="12.75" x14ac:dyDescent="0.2">
      <c r="A364" s="27">
        <v>46041</v>
      </c>
      <c r="B364" s="19" t="s">
        <v>280</v>
      </c>
      <c r="C364" s="19" t="s">
        <v>316</v>
      </c>
      <c r="D364" s="19" t="s">
        <v>176</v>
      </c>
      <c r="E364" s="19" t="s">
        <v>377</v>
      </c>
      <c r="F364" s="19" t="s">
        <v>75</v>
      </c>
      <c r="G364" s="19">
        <v>260</v>
      </c>
      <c r="H364" s="19">
        <v>71573.039999999994</v>
      </c>
    </row>
    <row r="365" spans="1:8" ht="12.75" x14ac:dyDescent="0.2">
      <c r="A365" s="27">
        <v>46041</v>
      </c>
      <c r="B365" s="19" t="s">
        <v>280</v>
      </c>
      <c r="C365" s="19" t="s">
        <v>317</v>
      </c>
      <c r="D365" s="19" t="s">
        <v>176</v>
      </c>
      <c r="E365" s="19" t="s">
        <v>378</v>
      </c>
      <c r="F365" s="19" t="s">
        <v>75</v>
      </c>
      <c r="G365" s="19">
        <v>260</v>
      </c>
      <c r="H365" s="19">
        <v>71833.039999999994</v>
      </c>
    </row>
    <row r="366" spans="1:8" ht="12.75" x14ac:dyDescent="0.2">
      <c r="A366" s="27">
        <v>46041</v>
      </c>
      <c r="B366" s="19" t="s">
        <v>280</v>
      </c>
      <c r="C366" s="19" t="s">
        <v>317</v>
      </c>
      <c r="D366" s="19" t="s">
        <v>176</v>
      </c>
      <c r="E366" s="19" t="s">
        <v>379</v>
      </c>
      <c r="F366" s="19" t="s">
        <v>75</v>
      </c>
      <c r="G366" s="19">
        <v>260</v>
      </c>
      <c r="H366" s="19">
        <v>72093.039999999994</v>
      </c>
    </row>
    <row r="367" spans="1:8" ht="12.75" x14ac:dyDescent="0.2">
      <c r="A367" s="27">
        <v>46050</v>
      </c>
      <c r="B367" s="19" t="s">
        <v>280</v>
      </c>
      <c r="C367" s="19" t="s">
        <v>329</v>
      </c>
      <c r="D367" s="19" t="s">
        <v>120</v>
      </c>
      <c r="E367" s="19" t="s">
        <v>370</v>
      </c>
      <c r="F367" s="19" t="s">
        <v>75</v>
      </c>
      <c r="G367" s="19">
        <v>512.49</v>
      </c>
      <c r="H367" s="19">
        <v>72605.53</v>
      </c>
    </row>
    <row r="368" spans="1:8" ht="12.75" x14ac:dyDescent="0.2">
      <c r="A368" s="27">
        <v>46050</v>
      </c>
      <c r="B368" s="19" t="s">
        <v>280</v>
      </c>
      <c r="C368" s="19" t="s">
        <v>329</v>
      </c>
      <c r="D368" s="19" t="s">
        <v>120</v>
      </c>
      <c r="E368" s="19" t="s">
        <v>371</v>
      </c>
      <c r="F368" s="19" t="s">
        <v>75</v>
      </c>
      <c r="G368" s="19">
        <v>64.44</v>
      </c>
      <c r="H368" s="19">
        <v>72669.97</v>
      </c>
    </row>
    <row r="369" spans="1:8" ht="12.75" x14ac:dyDescent="0.2">
      <c r="A369" s="27">
        <v>46050</v>
      </c>
      <c r="B369" s="19" t="s">
        <v>280</v>
      </c>
      <c r="C369" s="19" t="s">
        <v>329</v>
      </c>
      <c r="D369" s="19" t="s">
        <v>120</v>
      </c>
      <c r="E369" s="19" t="s">
        <v>362</v>
      </c>
      <c r="F369" s="19" t="s">
        <v>75</v>
      </c>
      <c r="G369" s="19">
        <v>666.7</v>
      </c>
      <c r="H369" s="19">
        <v>73336.67</v>
      </c>
    </row>
    <row r="370" spans="1:8" ht="12.75" x14ac:dyDescent="0.2">
      <c r="A370" s="27">
        <v>46050</v>
      </c>
      <c r="B370" s="19" t="s">
        <v>280</v>
      </c>
      <c r="C370" s="19" t="s">
        <v>329</v>
      </c>
      <c r="D370" s="19" t="s">
        <v>120</v>
      </c>
      <c r="E370" s="19" t="s">
        <v>359</v>
      </c>
      <c r="F370" s="19" t="s">
        <v>75</v>
      </c>
      <c r="G370" s="19">
        <v>19.13</v>
      </c>
      <c r="H370" s="19">
        <v>73355.8</v>
      </c>
    </row>
    <row r="371" spans="1:8" ht="12.75" x14ac:dyDescent="0.2">
      <c r="A371" s="27">
        <v>46050</v>
      </c>
      <c r="B371" s="19" t="s">
        <v>280</v>
      </c>
      <c r="C371" s="19" t="s">
        <v>329</v>
      </c>
      <c r="D371" s="19" t="s">
        <v>120</v>
      </c>
      <c r="E371" s="19" t="s">
        <v>363</v>
      </c>
      <c r="F371" s="19" t="s">
        <v>75</v>
      </c>
      <c r="G371" s="19">
        <v>160.28</v>
      </c>
      <c r="H371" s="19">
        <v>73516.08</v>
      </c>
    </row>
    <row r="372" spans="1:8" ht="12.75" x14ac:dyDescent="0.2">
      <c r="A372" s="27">
        <v>46050</v>
      </c>
      <c r="B372" s="19" t="s">
        <v>280</v>
      </c>
      <c r="C372" s="19" t="s">
        <v>329</v>
      </c>
      <c r="D372" s="19" t="s">
        <v>120</v>
      </c>
      <c r="E372" s="19" t="s">
        <v>368</v>
      </c>
      <c r="F372" s="19" t="s">
        <v>75</v>
      </c>
      <c r="G372" s="19">
        <v>132.69</v>
      </c>
      <c r="H372" s="19">
        <v>73648.77</v>
      </c>
    </row>
    <row r="373" spans="1:8" ht="12.75" x14ac:dyDescent="0.2">
      <c r="A373" s="27">
        <v>46050</v>
      </c>
      <c r="B373" s="19" t="s">
        <v>280</v>
      </c>
      <c r="C373" s="19" t="s">
        <v>329</v>
      </c>
      <c r="D373" s="19" t="s">
        <v>120</v>
      </c>
      <c r="E373" s="19" t="s">
        <v>364</v>
      </c>
      <c r="F373" s="19" t="s">
        <v>75</v>
      </c>
      <c r="G373" s="19">
        <v>53.57</v>
      </c>
      <c r="H373" s="19">
        <v>73702.34</v>
      </c>
    </row>
    <row r="374" spans="1:8" ht="12.75" x14ac:dyDescent="0.2">
      <c r="A374" s="27">
        <v>46050</v>
      </c>
      <c r="B374" s="19" t="s">
        <v>280</v>
      </c>
      <c r="C374" s="19" t="s">
        <v>329</v>
      </c>
      <c r="D374" s="19" t="s">
        <v>120</v>
      </c>
      <c r="E374" s="19" t="s">
        <v>365</v>
      </c>
      <c r="F374" s="19" t="s">
        <v>75</v>
      </c>
      <c r="G374" s="19">
        <v>131.19999999999999</v>
      </c>
      <c r="H374" s="19">
        <v>73833.539999999994</v>
      </c>
    </row>
    <row r="375" spans="1:8" ht="12.75" x14ac:dyDescent="0.2">
      <c r="A375" s="27">
        <v>46050</v>
      </c>
      <c r="B375" s="19" t="s">
        <v>280</v>
      </c>
      <c r="C375" s="19" t="s">
        <v>329</v>
      </c>
      <c r="D375" s="19" t="s">
        <v>120</v>
      </c>
      <c r="E375" s="19" t="s">
        <v>361</v>
      </c>
      <c r="F375" s="19" t="s">
        <v>75</v>
      </c>
      <c r="G375" s="19">
        <v>39.26</v>
      </c>
      <c r="H375" s="19">
        <v>73872.800000000003</v>
      </c>
    </row>
    <row r="376" spans="1:8" ht="12.75" x14ac:dyDescent="0.2">
      <c r="A376" s="27">
        <v>46050</v>
      </c>
      <c r="B376" s="19" t="s">
        <v>280</v>
      </c>
      <c r="C376" s="19" t="s">
        <v>329</v>
      </c>
      <c r="D376" s="19" t="s">
        <v>120</v>
      </c>
      <c r="E376" s="19" t="s">
        <v>369</v>
      </c>
      <c r="F376" s="19" t="s">
        <v>75</v>
      </c>
      <c r="G376" s="19">
        <v>147.12</v>
      </c>
      <c r="H376" s="19">
        <v>74019.92</v>
      </c>
    </row>
    <row r="377" spans="1:8" ht="12.75" x14ac:dyDescent="0.2">
      <c r="A377" s="15" t="s">
        <v>380</v>
      </c>
      <c r="B377" s="16"/>
      <c r="C377" s="16"/>
      <c r="D377" s="16"/>
      <c r="E377" s="16"/>
      <c r="F377" s="16"/>
      <c r="G377" s="16">
        <v>74019.92</v>
      </c>
      <c r="H377" s="16"/>
    </row>
    <row r="378" spans="1:8" ht="12.75" x14ac:dyDescent="0.2">
      <c r="A378" s="12" t="s">
        <v>381</v>
      </c>
      <c r="B378" s="13"/>
      <c r="C378" s="13"/>
      <c r="D378" s="13"/>
      <c r="E378" s="13"/>
      <c r="F378" s="13"/>
      <c r="G378" s="13"/>
      <c r="H378" s="13"/>
    </row>
    <row r="379" spans="1:8" ht="12.75" x14ac:dyDescent="0.2">
      <c r="A379" s="27">
        <v>46027</v>
      </c>
      <c r="B379" s="19" t="s">
        <v>280</v>
      </c>
      <c r="C379" s="19" t="s">
        <v>299</v>
      </c>
      <c r="D379" s="19" t="s">
        <v>87</v>
      </c>
      <c r="E379" s="19" t="s">
        <v>382</v>
      </c>
      <c r="F379" s="19" t="s">
        <v>75</v>
      </c>
      <c r="G379" s="19">
        <v>1071.8900000000001</v>
      </c>
      <c r="H379" s="19">
        <v>1071.8900000000001</v>
      </c>
    </row>
    <row r="380" spans="1:8" ht="12.75" x14ac:dyDescent="0.2">
      <c r="A380" s="27">
        <v>46028</v>
      </c>
      <c r="B380" s="19" t="s">
        <v>280</v>
      </c>
      <c r="C380" s="19" t="s">
        <v>301</v>
      </c>
      <c r="D380" s="19" t="s">
        <v>108</v>
      </c>
      <c r="E380" s="19" t="s">
        <v>383</v>
      </c>
      <c r="F380" s="19" t="s">
        <v>75</v>
      </c>
      <c r="G380" s="19">
        <v>0.1</v>
      </c>
      <c r="H380" s="19">
        <v>1071.99</v>
      </c>
    </row>
    <row r="381" spans="1:8" ht="12.75" x14ac:dyDescent="0.2">
      <c r="A381" s="27">
        <v>46028</v>
      </c>
      <c r="B381" s="19" t="s">
        <v>280</v>
      </c>
      <c r="C381" s="19" t="s">
        <v>300</v>
      </c>
      <c r="D381" s="19" t="s">
        <v>108</v>
      </c>
      <c r="E381" s="19" t="s">
        <v>384</v>
      </c>
      <c r="F381" s="19" t="s">
        <v>75</v>
      </c>
      <c r="G381" s="19">
        <v>16896.259999999998</v>
      </c>
      <c r="H381" s="19">
        <v>17968.25</v>
      </c>
    </row>
    <row r="382" spans="1:8" ht="12.75" x14ac:dyDescent="0.2">
      <c r="A382" s="27">
        <v>46028</v>
      </c>
      <c r="B382" s="19" t="s">
        <v>280</v>
      </c>
      <c r="C382" s="19" t="s">
        <v>300</v>
      </c>
      <c r="D382" s="19" t="s">
        <v>108</v>
      </c>
      <c r="E382" s="19" t="s">
        <v>385</v>
      </c>
      <c r="F382" s="19" t="s">
        <v>75</v>
      </c>
      <c r="G382" s="19">
        <v>6928.99</v>
      </c>
      <c r="H382" s="19">
        <v>24897.24</v>
      </c>
    </row>
    <row r="383" spans="1:8" ht="12.75" x14ac:dyDescent="0.2">
      <c r="A383" s="27">
        <v>46029</v>
      </c>
      <c r="B383" s="19" t="s">
        <v>280</v>
      </c>
      <c r="C383" s="19" t="s">
        <v>303</v>
      </c>
      <c r="D383" s="19" t="s">
        <v>108</v>
      </c>
      <c r="E383" s="19" t="s">
        <v>386</v>
      </c>
      <c r="F383" s="19" t="s">
        <v>75</v>
      </c>
      <c r="G383" s="19">
        <v>2384.21</v>
      </c>
      <c r="H383" s="19">
        <v>27281.45</v>
      </c>
    </row>
    <row r="384" spans="1:8" ht="12.75" x14ac:dyDescent="0.2">
      <c r="A384" s="27">
        <v>46032</v>
      </c>
      <c r="B384" s="19" t="s">
        <v>280</v>
      </c>
      <c r="C384" s="19" t="s">
        <v>308</v>
      </c>
      <c r="D384" s="19" t="s">
        <v>130</v>
      </c>
      <c r="E384" s="19" t="s">
        <v>387</v>
      </c>
      <c r="F384" s="19" t="s">
        <v>75</v>
      </c>
      <c r="G384" s="19">
        <v>736.14</v>
      </c>
      <c r="H384" s="19">
        <v>28017.59</v>
      </c>
    </row>
    <row r="385" spans="1:8" ht="12.75" x14ac:dyDescent="0.2">
      <c r="A385" s="27">
        <v>46032</v>
      </c>
      <c r="B385" s="19" t="s">
        <v>280</v>
      </c>
      <c r="C385" s="19" t="s">
        <v>308</v>
      </c>
      <c r="D385" s="19" t="s">
        <v>130</v>
      </c>
      <c r="E385" s="19" t="s">
        <v>388</v>
      </c>
      <c r="F385" s="19" t="s">
        <v>75</v>
      </c>
      <c r="G385" s="19">
        <v>11876.74</v>
      </c>
      <c r="H385" s="19">
        <v>39894.33</v>
      </c>
    </row>
    <row r="386" spans="1:8" ht="12.75" x14ac:dyDescent="0.2">
      <c r="A386" s="27">
        <v>46036</v>
      </c>
      <c r="B386" s="19" t="s">
        <v>280</v>
      </c>
      <c r="C386" s="19" t="s">
        <v>314</v>
      </c>
      <c r="D386" s="19" t="s">
        <v>144</v>
      </c>
      <c r="E386" s="19" t="s">
        <v>389</v>
      </c>
      <c r="F386" s="19" t="s">
        <v>75</v>
      </c>
      <c r="G386" s="19">
        <v>0.4</v>
      </c>
      <c r="H386" s="19">
        <v>39894.730000000003</v>
      </c>
    </row>
    <row r="387" spans="1:8" ht="12.75" x14ac:dyDescent="0.2">
      <c r="A387" s="27">
        <v>46036</v>
      </c>
      <c r="B387" s="19" t="s">
        <v>280</v>
      </c>
      <c r="C387" s="19" t="s">
        <v>314</v>
      </c>
      <c r="D387" s="19" t="s">
        <v>144</v>
      </c>
      <c r="E387" s="19" t="s">
        <v>390</v>
      </c>
      <c r="F387" s="19" t="s">
        <v>75</v>
      </c>
      <c r="G387" s="19">
        <v>0.11</v>
      </c>
      <c r="H387" s="19">
        <v>39894.839999999997</v>
      </c>
    </row>
    <row r="388" spans="1:8" ht="12.75" x14ac:dyDescent="0.2">
      <c r="A388" s="27">
        <v>46036</v>
      </c>
      <c r="B388" s="19" t="s">
        <v>280</v>
      </c>
      <c r="C388" s="19" t="s">
        <v>314</v>
      </c>
      <c r="D388" s="19" t="s">
        <v>144</v>
      </c>
      <c r="E388" s="19" t="s">
        <v>391</v>
      </c>
      <c r="F388" s="19" t="s">
        <v>75</v>
      </c>
      <c r="G388" s="19">
        <v>5.18</v>
      </c>
      <c r="H388" s="19">
        <v>39900.019999999997</v>
      </c>
    </row>
    <row r="389" spans="1:8" ht="12.75" x14ac:dyDescent="0.2">
      <c r="A389" s="27">
        <v>46036</v>
      </c>
      <c r="B389" s="19" t="s">
        <v>280</v>
      </c>
      <c r="C389" s="19" t="s">
        <v>314</v>
      </c>
      <c r="D389" s="19" t="s">
        <v>144</v>
      </c>
      <c r="E389" s="19" t="s">
        <v>392</v>
      </c>
      <c r="F389" s="19" t="s">
        <v>75</v>
      </c>
      <c r="G389" s="19">
        <v>50.52</v>
      </c>
      <c r="H389" s="19">
        <v>39950.54</v>
      </c>
    </row>
    <row r="390" spans="1:8" ht="12.75" x14ac:dyDescent="0.2">
      <c r="A390" s="27">
        <v>46036</v>
      </c>
      <c r="B390" s="19" t="s">
        <v>280</v>
      </c>
      <c r="C390" s="19" t="s">
        <v>314</v>
      </c>
      <c r="D390" s="19" t="s">
        <v>144</v>
      </c>
      <c r="E390" s="19" t="s">
        <v>393</v>
      </c>
      <c r="F390" s="19" t="s">
        <v>75</v>
      </c>
      <c r="G390" s="19">
        <v>10.039999999999999</v>
      </c>
      <c r="H390" s="19">
        <v>39960.58</v>
      </c>
    </row>
    <row r="391" spans="1:8" ht="12.75" x14ac:dyDescent="0.2">
      <c r="A391" s="27">
        <v>46036</v>
      </c>
      <c r="B391" s="19" t="s">
        <v>280</v>
      </c>
      <c r="C391" s="19" t="s">
        <v>309</v>
      </c>
      <c r="D391" s="19" t="s">
        <v>144</v>
      </c>
      <c r="E391" s="19" t="s">
        <v>394</v>
      </c>
      <c r="F391" s="19" t="s">
        <v>75</v>
      </c>
      <c r="G391" s="19">
        <v>9.4</v>
      </c>
      <c r="H391" s="19">
        <v>39969.980000000003</v>
      </c>
    </row>
    <row r="392" spans="1:8" ht="12.75" x14ac:dyDescent="0.2">
      <c r="A392" s="27">
        <v>46036</v>
      </c>
      <c r="B392" s="19" t="s">
        <v>280</v>
      </c>
      <c r="C392" s="19" t="s">
        <v>309</v>
      </c>
      <c r="D392" s="19" t="s">
        <v>144</v>
      </c>
      <c r="E392" s="19" t="s">
        <v>395</v>
      </c>
      <c r="F392" s="19" t="s">
        <v>75</v>
      </c>
      <c r="G392" s="19">
        <v>80.3</v>
      </c>
      <c r="H392" s="19">
        <v>40050.28</v>
      </c>
    </row>
    <row r="393" spans="1:8" ht="12.75" x14ac:dyDescent="0.2">
      <c r="A393" s="27">
        <v>46036</v>
      </c>
      <c r="B393" s="19" t="s">
        <v>280</v>
      </c>
      <c r="C393" s="19" t="s">
        <v>309</v>
      </c>
      <c r="D393" s="19" t="s">
        <v>144</v>
      </c>
      <c r="E393" s="19" t="s">
        <v>396</v>
      </c>
      <c r="F393" s="19" t="s">
        <v>75</v>
      </c>
      <c r="G393" s="19">
        <v>0.25</v>
      </c>
      <c r="H393" s="19">
        <v>40050.53</v>
      </c>
    </row>
    <row r="394" spans="1:8" ht="12.75" x14ac:dyDescent="0.2">
      <c r="A394" s="27">
        <v>46036</v>
      </c>
      <c r="B394" s="19" t="s">
        <v>280</v>
      </c>
      <c r="C394" s="19" t="s">
        <v>309</v>
      </c>
      <c r="D394" s="19" t="s">
        <v>144</v>
      </c>
      <c r="E394" s="19" t="s">
        <v>397</v>
      </c>
      <c r="F394" s="19" t="s">
        <v>75</v>
      </c>
      <c r="G394" s="19">
        <v>1.22</v>
      </c>
      <c r="H394" s="19">
        <v>40051.75</v>
      </c>
    </row>
    <row r="395" spans="1:8" ht="12.75" x14ac:dyDescent="0.2">
      <c r="A395" s="27">
        <v>46036</v>
      </c>
      <c r="B395" s="19" t="s">
        <v>280</v>
      </c>
      <c r="C395" s="19" t="s">
        <v>309</v>
      </c>
      <c r="D395" s="19" t="s">
        <v>144</v>
      </c>
      <c r="E395" s="19" t="s">
        <v>398</v>
      </c>
      <c r="F395" s="19" t="s">
        <v>75</v>
      </c>
      <c r="G395" s="19">
        <v>66.31</v>
      </c>
      <c r="H395" s="19">
        <v>40118.06</v>
      </c>
    </row>
    <row r="396" spans="1:8" ht="12.75" x14ac:dyDescent="0.2">
      <c r="A396" s="27">
        <v>46036</v>
      </c>
      <c r="B396" s="19" t="s">
        <v>280</v>
      </c>
      <c r="C396" s="19" t="s">
        <v>309</v>
      </c>
      <c r="D396" s="19" t="s">
        <v>144</v>
      </c>
      <c r="E396" s="19" t="s">
        <v>399</v>
      </c>
      <c r="F396" s="19" t="s">
        <v>75</v>
      </c>
      <c r="G396" s="19">
        <v>172.84</v>
      </c>
      <c r="H396" s="19">
        <v>40290.9</v>
      </c>
    </row>
    <row r="397" spans="1:8" ht="12.75" x14ac:dyDescent="0.2">
      <c r="A397" s="27">
        <v>46036</v>
      </c>
      <c r="B397" s="19" t="s">
        <v>280</v>
      </c>
      <c r="C397" s="19" t="s">
        <v>309</v>
      </c>
      <c r="D397" s="19" t="s">
        <v>144</v>
      </c>
      <c r="E397" s="19" t="s">
        <v>400</v>
      </c>
      <c r="F397" s="19" t="s">
        <v>75</v>
      </c>
      <c r="G397" s="19">
        <v>45.44</v>
      </c>
      <c r="H397" s="19">
        <v>40336.339999999997</v>
      </c>
    </row>
    <row r="398" spans="1:8" ht="12.75" x14ac:dyDescent="0.2">
      <c r="A398" s="27">
        <v>46036</v>
      </c>
      <c r="B398" s="19" t="s">
        <v>280</v>
      </c>
      <c r="C398" s="19" t="s">
        <v>314</v>
      </c>
      <c r="D398" s="19" t="s">
        <v>144</v>
      </c>
      <c r="E398" s="19" t="s">
        <v>401</v>
      </c>
      <c r="F398" s="19" t="s">
        <v>75</v>
      </c>
      <c r="G398" s="19">
        <v>0.34</v>
      </c>
      <c r="H398" s="19">
        <v>40336.68</v>
      </c>
    </row>
    <row r="399" spans="1:8" ht="12.75" x14ac:dyDescent="0.2">
      <c r="A399" s="27">
        <v>46036</v>
      </c>
      <c r="B399" s="19" t="s">
        <v>280</v>
      </c>
      <c r="C399" s="19" t="s">
        <v>314</v>
      </c>
      <c r="D399" s="19" t="s">
        <v>144</v>
      </c>
      <c r="E399" s="19" t="s">
        <v>402</v>
      </c>
      <c r="F399" s="19" t="s">
        <v>75</v>
      </c>
      <c r="G399" s="19">
        <v>11.65</v>
      </c>
      <c r="H399" s="19">
        <v>40348.33</v>
      </c>
    </row>
    <row r="400" spans="1:8" ht="12.75" x14ac:dyDescent="0.2">
      <c r="A400" s="27">
        <v>46043</v>
      </c>
      <c r="B400" s="19" t="s">
        <v>280</v>
      </c>
      <c r="C400" s="19" t="s">
        <v>323</v>
      </c>
      <c r="D400" s="19" t="s">
        <v>184</v>
      </c>
      <c r="E400" s="19" t="s">
        <v>403</v>
      </c>
      <c r="F400" s="19" t="s">
        <v>75</v>
      </c>
      <c r="G400" s="19">
        <v>44.38</v>
      </c>
      <c r="H400" s="19">
        <v>40392.71</v>
      </c>
    </row>
    <row r="401" spans="1:8" ht="12.75" x14ac:dyDescent="0.2">
      <c r="A401" s="27">
        <v>46043</v>
      </c>
      <c r="B401" s="19" t="s">
        <v>280</v>
      </c>
      <c r="C401" s="19" t="s">
        <v>319</v>
      </c>
      <c r="D401" s="19" t="s">
        <v>184</v>
      </c>
      <c r="E401" s="19" t="s">
        <v>404</v>
      </c>
      <c r="F401" s="19" t="s">
        <v>75</v>
      </c>
      <c r="G401" s="19">
        <v>1959.39</v>
      </c>
      <c r="H401" s="19">
        <v>42352.1</v>
      </c>
    </row>
    <row r="402" spans="1:8" ht="12.75" x14ac:dyDescent="0.2">
      <c r="A402" s="27">
        <v>46043</v>
      </c>
      <c r="B402" s="19" t="s">
        <v>280</v>
      </c>
      <c r="C402" s="19" t="s">
        <v>323</v>
      </c>
      <c r="D402" s="19" t="s">
        <v>184</v>
      </c>
      <c r="E402" s="19" t="s">
        <v>405</v>
      </c>
      <c r="F402" s="19" t="s">
        <v>75</v>
      </c>
      <c r="G402" s="19">
        <v>6.81</v>
      </c>
      <c r="H402" s="19">
        <v>42358.91</v>
      </c>
    </row>
    <row r="403" spans="1:8" ht="12.75" x14ac:dyDescent="0.2">
      <c r="A403" s="27">
        <v>46043</v>
      </c>
      <c r="B403" s="19" t="s">
        <v>280</v>
      </c>
      <c r="C403" s="19" t="s">
        <v>323</v>
      </c>
      <c r="D403" s="19" t="s">
        <v>184</v>
      </c>
      <c r="E403" s="19" t="s">
        <v>406</v>
      </c>
      <c r="F403" s="19" t="s">
        <v>75</v>
      </c>
      <c r="G403" s="19">
        <v>16.89</v>
      </c>
      <c r="H403" s="19">
        <v>42375.8</v>
      </c>
    </row>
    <row r="404" spans="1:8" ht="12.75" x14ac:dyDescent="0.2">
      <c r="A404" s="27">
        <v>46043</v>
      </c>
      <c r="B404" s="19" t="s">
        <v>280</v>
      </c>
      <c r="C404" s="19" t="s">
        <v>323</v>
      </c>
      <c r="D404" s="19" t="s">
        <v>184</v>
      </c>
      <c r="E404" s="19" t="s">
        <v>407</v>
      </c>
      <c r="F404" s="19" t="s">
        <v>75</v>
      </c>
      <c r="G404" s="19">
        <v>44.38</v>
      </c>
      <c r="H404" s="19">
        <v>42420.18</v>
      </c>
    </row>
    <row r="405" spans="1:8" ht="12.75" x14ac:dyDescent="0.2">
      <c r="A405" s="27">
        <v>46043</v>
      </c>
      <c r="B405" s="19" t="s">
        <v>280</v>
      </c>
      <c r="C405" s="19" t="s">
        <v>323</v>
      </c>
      <c r="D405" s="19" t="s">
        <v>184</v>
      </c>
      <c r="E405" s="19" t="s">
        <v>408</v>
      </c>
      <c r="F405" s="19" t="s">
        <v>75</v>
      </c>
      <c r="G405" s="19">
        <v>174.09</v>
      </c>
      <c r="H405" s="19">
        <v>42594.27</v>
      </c>
    </row>
    <row r="406" spans="1:8" ht="12.75" x14ac:dyDescent="0.2">
      <c r="A406" s="27">
        <v>46043</v>
      </c>
      <c r="B406" s="19" t="s">
        <v>280</v>
      </c>
      <c r="C406" s="19" t="s">
        <v>323</v>
      </c>
      <c r="D406" s="19" t="s">
        <v>184</v>
      </c>
      <c r="E406" s="19" t="s">
        <v>409</v>
      </c>
      <c r="F406" s="19" t="s">
        <v>75</v>
      </c>
      <c r="G406" s="19">
        <v>61</v>
      </c>
      <c r="H406" s="19">
        <v>42655.27</v>
      </c>
    </row>
    <row r="407" spans="1:8" ht="12.75" x14ac:dyDescent="0.2">
      <c r="A407" s="27">
        <v>46043</v>
      </c>
      <c r="B407" s="19" t="s">
        <v>280</v>
      </c>
      <c r="C407" s="19" t="s">
        <v>320</v>
      </c>
      <c r="D407" s="19" t="s">
        <v>184</v>
      </c>
      <c r="E407" s="19" t="s">
        <v>410</v>
      </c>
      <c r="F407" s="19" t="s">
        <v>75</v>
      </c>
      <c r="G407" s="19">
        <v>4.29</v>
      </c>
      <c r="H407" s="19">
        <v>42659.56</v>
      </c>
    </row>
    <row r="408" spans="1:8" ht="12.75" x14ac:dyDescent="0.2">
      <c r="A408" s="27">
        <v>46043</v>
      </c>
      <c r="B408" s="19" t="s">
        <v>280</v>
      </c>
      <c r="C408" s="19" t="s">
        <v>321</v>
      </c>
      <c r="D408" s="19" t="s">
        <v>184</v>
      </c>
      <c r="E408" s="19" t="s">
        <v>411</v>
      </c>
      <c r="F408" s="19" t="s">
        <v>75</v>
      </c>
      <c r="G408" s="19">
        <v>1.1299999999999999</v>
      </c>
      <c r="H408" s="19">
        <v>42660.69</v>
      </c>
    </row>
    <row r="409" spans="1:8" ht="12.75" x14ac:dyDescent="0.2">
      <c r="A409" s="27">
        <v>46043</v>
      </c>
      <c r="B409" s="19" t="s">
        <v>280</v>
      </c>
      <c r="C409" s="19" t="s">
        <v>322</v>
      </c>
      <c r="D409" s="19" t="s">
        <v>184</v>
      </c>
      <c r="E409" s="19" t="s">
        <v>412</v>
      </c>
      <c r="F409" s="19" t="s">
        <v>75</v>
      </c>
      <c r="G409" s="19">
        <v>758.75</v>
      </c>
      <c r="H409" s="19">
        <v>43419.44</v>
      </c>
    </row>
    <row r="410" spans="1:8" ht="12.75" x14ac:dyDescent="0.2">
      <c r="A410" s="27">
        <v>46043</v>
      </c>
      <c r="B410" s="19" t="s">
        <v>280</v>
      </c>
      <c r="C410" s="19" t="s">
        <v>323</v>
      </c>
      <c r="D410" s="19" t="s">
        <v>184</v>
      </c>
      <c r="E410" s="19" t="s">
        <v>413</v>
      </c>
      <c r="F410" s="19" t="s">
        <v>75</v>
      </c>
      <c r="G410" s="19">
        <v>1584.03</v>
      </c>
      <c r="H410" s="19">
        <v>45003.47</v>
      </c>
    </row>
    <row r="411" spans="1:8" ht="12.75" x14ac:dyDescent="0.2">
      <c r="A411" s="27">
        <v>46043</v>
      </c>
      <c r="B411" s="19" t="s">
        <v>280</v>
      </c>
      <c r="C411" s="19" t="s">
        <v>324</v>
      </c>
      <c r="D411" s="19" t="s">
        <v>184</v>
      </c>
      <c r="E411" s="19" t="s">
        <v>414</v>
      </c>
      <c r="F411" s="19" t="s">
        <v>75</v>
      </c>
      <c r="G411" s="19">
        <v>7853.46</v>
      </c>
      <c r="H411" s="19">
        <v>52856.93</v>
      </c>
    </row>
    <row r="412" spans="1:8" ht="12.75" x14ac:dyDescent="0.2">
      <c r="A412" s="27">
        <v>46043</v>
      </c>
      <c r="B412" s="19" t="s">
        <v>280</v>
      </c>
      <c r="C412" s="19" t="s">
        <v>318</v>
      </c>
      <c r="D412" s="19" t="s">
        <v>184</v>
      </c>
      <c r="E412" s="19" t="s">
        <v>415</v>
      </c>
      <c r="F412" s="19" t="s">
        <v>75</v>
      </c>
      <c r="G412" s="19">
        <v>293.56</v>
      </c>
      <c r="H412" s="19">
        <v>53150.49</v>
      </c>
    </row>
    <row r="413" spans="1:8" ht="12.75" x14ac:dyDescent="0.2">
      <c r="A413" s="27">
        <v>46049</v>
      </c>
      <c r="B413" s="19" t="s">
        <v>280</v>
      </c>
      <c r="C413" s="19" t="s">
        <v>314</v>
      </c>
      <c r="D413" s="19" t="s">
        <v>144</v>
      </c>
      <c r="E413" s="19" t="s">
        <v>402</v>
      </c>
      <c r="F413" s="19" t="s">
        <v>75</v>
      </c>
      <c r="G413" s="19">
        <v>113.82</v>
      </c>
      <c r="H413" s="19">
        <v>53264.31</v>
      </c>
    </row>
    <row r="414" spans="1:8" ht="12.75" x14ac:dyDescent="0.2">
      <c r="A414" s="27">
        <v>46049</v>
      </c>
      <c r="B414" s="19" t="s">
        <v>280</v>
      </c>
      <c r="C414" s="19" t="s">
        <v>326</v>
      </c>
      <c r="D414" s="19" t="s">
        <v>144</v>
      </c>
      <c r="E414" s="19" t="s">
        <v>416</v>
      </c>
      <c r="F414" s="19" t="s">
        <v>75</v>
      </c>
      <c r="G414" s="19">
        <v>342.36</v>
      </c>
      <c r="H414" s="19">
        <v>53606.67</v>
      </c>
    </row>
    <row r="415" spans="1:8" ht="12.75" x14ac:dyDescent="0.2">
      <c r="A415" s="27">
        <v>46049</v>
      </c>
      <c r="B415" s="19" t="s">
        <v>280</v>
      </c>
      <c r="C415" s="19" t="s">
        <v>325</v>
      </c>
      <c r="D415" s="19" t="s">
        <v>144</v>
      </c>
      <c r="E415" s="19" t="s">
        <v>417</v>
      </c>
      <c r="F415" s="19" t="s">
        <v>75</v>
      </c>
      <c r="G415" s="19">
        <v>2.66</v>
      </c>
      <c r="H415" s="19">
        <v>53609.33</v>
      </c>
    </row>
    <row r="416" spans="1:8" ht="12.75" x14ac:dyDescent="0.2">
      <c r="A416" s="27">
        <v>46049</v>
      </c>
      <c r="B416" s="19" t="s">
        <v>280</v>
      </c>
      <c r="C416" s="19" t="s">
        <v>325</v>
      </c>
      <c r="D416" s="19" t="s">
        <v>144</v>
      </c>
      <c r="E416" s="19" t="s">
        <v>395</v>
      </c>
      <c r="F416" s="19" t="s">
        <v>75</v>
      </c>
      <c r="G416" s="19">
        <v>21.01</v>
      </c>
      <c r="H416" s="19">
        <v>53630.34</v>
      </c>
    </row>
    <row r="417" spans="1:8" ht="12.75" x14ac:dyDescent="0.2">
      <c r="A417" s="27">
        <v>46049</v>
      </c>
      <c r="B417" s="19" t="s">
        <v>280</v>
      </c>
      <c r="C417" s="19" t="s">
        <v>325</v>
      </c>
      <c r="D417" s="19" t="s">
        <v>144</v>
      </c>
      <c r="E417" s="19" t="s">
        <v>418</v>
      </c>
      <c r="F417" s="19" t="s">
        <v>75</v>
      </c>
      <c r="G417" s="19">
        <v>72.150000000000006</v>
      </c>
      <c r="H417" s="19">
        <v>53702.49</v>
      </c>
    </row>
    <row r="418" spans="1:8" ht="12.75" x14ac:dyDescent="0.2">
      <c r="A418" s="27">
        <v>46049</v>
      </c>
      <c r="B418" s="19" t="s">
        <v>280</v>
      </c>
      <c r="C418" s="19" t="s">
        <v>325</v>
      </c>
      <c r="D418" s="19" t="s">
        <v>144</v>
      </c>
      <c r="E418" s="19" t="s">
        <v>419</v>
      </c>
      <c r="F418" s="19" t="s">
        <v>75</v>
      </c>
      <c r="G418" s="19">
        <v>1.03</v>
      </c>
      <c r="H418" s="19">
        <v>53703.519999999997</v>
      </c>
    </row>
    <row r="419" spans="1:8" ht="12.75" x14ac:dyDescent="0.2">
      <c r="A419" s="27">
        <v>46049</v>
      </c>
      <c r="B419" s="19" t="s">
        <v>280</v>
      </c>
      <c r="C419" s="19" t="s">
        <v>325</v>
      </c>
      <c r="D419" s="19" t="s">
        <v>144</v>
      </c>
      <c r="E419" s="19" t="s">
        <v>420</v>
      </c>
      <c r="F419" s="19" t="s">
        <v>75</v>
      </c>
      <c r="G419" s="19">
        <v>0.13</v>
      </c>
      <c r="H419" s="19">
        <v>53703.65</v>
      </c>
    </row>
    <row r="420" spans="1:8" ht="12.75" x14ac:dyDescent="0.2">
      <c r="A420" s="27">
        <v>46049</v>
      </c>
      <c r="B420" s="19" t="s">
        <v>280</v>
      </c>
      <c r="C420" s="19" t="s">
        <v>325</v>
      </c>
      <c r="D420" s="19" t="s">
        <v>144</v>
      </c>
      <c r="E420" s="19" t="s">
        <v>421</v>
      </c>
      <c r="F420" s="19" t="s">
        <v>75</v>
      </c>
      <c r="G420" s="19">
        <v>79.62</v>
      </c>
      <c r="H420" s="19">
        <v>53783.27</v>
      </c>
    </row>
    <row r="421" spans="1:8" ht="12.75" x14ac:dyDescent="0.2">
      <c r="A421" s="27">
        <v>46049</v>
      </c>
      <c r="B421" s="19" t="s">
        <v>280</v>
      </c>
      <c r="C421" s="19" t="s">
        <v>325</v>
      </c>
      <c r="D421" s="19" t="s">
        <v>144</v>
      </c>
      <c r="E421" s="19" t="s">
        <v>422</v>
      </c>
      <c r="F421" s="19" t="s">
        <v>75</v>
      </c>
      <c r="G421" s="19">
        <v>1.76</v>
      </c>
      <c r="H421" s="19">
        <v>53785.03</v>
      </c>
    </row>
    <row r="422" spans="1:8" ht="12.75" x14ac:dyDescent="0.2">
      <c r="A422" s="27">
        <v>46049</v>
      </c>
      <c r="B422" s="19" t="s">
        <v>280</v>
      </c>
      <c r="C422" s="19" t="s">
        <v>314</v>
      </c>
      <c r="D422" s="19" t="s">
        <v>144</v>
      </c>
      <c r="E422" s="19" t="s">
        <v>401</v>
      </c>
      <c r="F422" s="19" t="s">
        <v>75</v>
      </c>
      <c r="G422" s="19">
        <v>3.37</v>
      </c>
      <c r="H422" s="19">
        <v>53788.4</v>
      </c>
    </row>
    <row r="423" spans="1:8" ht="12.75" x14ac:dyDescent="0.2">
      <c r="A423" s="27">
        <v>46049</v>
      </c>
      <c r="B423" s="19" t="s">
        <v>280</v>
      </c>
      <c r="C423" s="19" t="s">
        <v>309</v>
      </c>
      <c r="D423" s="19" t="s">
        <v>144</v>
      </c>
      <c r="E423" s="19" t="s">
        <v>400</v>
      </c>
      <c r="F423" s="19" t="s">
        <v>75</v>
      </c>
      <c r="G423" s="19">
        <v>0.08</v>
      </c>
      <c r="H423" s="19">
        <v>53788.480000000003</v>
      </c>
    </row>
    <row r="424" spans="1:8" ht="12.75" x14ac:dyDescent="0.2">
      <c r="A424" s="27">
        <v>46049</v>
      </c>
      <c r="B424" s="19" t="s">
        <v>280</v>
      </c>
      <c r="C424" s="19" t="s">
        <v>309</v>
      </c>
      <c r="D424" s="19" t="s">
        <v>144</v>
      </c>
      <c r="E424" s="19" t="s">
        <v>399</v>
      </c>
      <c r="F424" s="19" t="s">
        <v>75</v>
      </c>
      <c r="G424" s="19">
        <v>0.31</v>
      </c>
      <c r="H424" s="19">
        <v>53788.79</v>
      </c>
    </row>
    <row r="425" spans="1:8" ht="12.75" x14ac:dyDescent="0.2">
      <c r="A425" s="27">
        <v>46049</v>
      </c>
      <c r="B425" s="19" t="s">
        <v>280</v>
      </c>
      <c r="C425" s="19" t="s">
        <v>309</v>
      </c>
      <c r="D425" s="19" t="s">
        <v>144</v>
      </c>
      <c r="E425" s="19" t="s">
        <v>398</v>
      </c>
      <c r="F425" s="19" t="s">
        <v>75</v>
      </c>
      <c r="G425" s="19">
        <v>0.12</v>
      </c>
      <c r="H425" s="19">
        <v>53788.91</v>
      </c>
    </row>
    <row r="426" spans="1:8" ht="12.75" x14ac:dyDescent="0.2">
      <c r="A426" s="27">
        <v>46049</v>
      </c>
      <c r="B426" s="19" t="s">
        <v>280</v>
      </c>
      <c r="C426" s="19" t="s">
        <v>309</v>
      </c>
      <c r="D426" s="19" t="s">
        <v>144</v>
      </c>
      <c r="E426" s="19" t="s">
        <v>397</v>
      </c>
      <c r="F426" s="19" t="s">
        <v>75</v>
      </c>
      <c r="G426" s="19">
        <v>0</v>
      </c>
      <c r="H426" s="19">
        <v>53788.91</v>
      </c>
    </row>
    <row r="427" spans="1:8" ht="12.75" x14ac:dyDescent="0.2">
      <c r="A427" s="27">
        <v>46049</v>
      </c>
      <c r="B427" s="19" t="s">
        <v>280</v>
      </c>
      <c r="C427" s="19" t="s">
        <v>309</v>
      </c>
      <c r="D427" s="19" t="s">
        <v>144</v>
      </c>
      <c r="E427" s="19" t="s">
        <v>396</v>
      </c>
      <c r="F427" s="19" t="s">
        <v>75</v>
      </c>
      <c r="G427" s="19">
        <v>0</v>
      </c>
      <c r="H427" s="19">
        <v>53788.91</v>
      </c>
    </row>
    <row r="428" spans="1:8" ht="12.75" x14ac:dyDescent="0.2">
      <c r="A428" s="27">
        <v>46049</v>
      </c>
      <c r="B428" s="19" t="s">
        <v>280</v>
      </c>
      <c r="C428" s="19" t="s">
        <v>309</v>
      </c>
      <c r="D428" s="19" t="s">
        <v>144</v>
      </c>
      <c r="E428" s="19" t="s">
        <v>395</v>
      </c>
      <c r="F428" s="19" t="s">
        <v>75</v>
      </c>
      <c r="G428" s="19">
        <v>0.15</v>
      </c>
      <c r="H428" s="19">
        <v>53789.06</v>
      </c>
    </row>
    <row r="429" spans="1:8" ht="12.75" x14ac:dyDescent="0.2">
      <c r="A429" s="27">
        <v>46049</v>
      </c>
      <c r="B429" s="19" t="s">
        <v>280</v>
      </c>
      <c r="C429" s="19" t="s">
        <v>309</v>
      </c>
      <c r="D429" s="19" t="s">
        <v>144</v>
      </c>
      <c r="E429" s="19" t="s">
        <v>394</v>
      </c>
      <c r="F429" s="19" t="s">
        <v>75</v>
      </c>
      <c r="G429" s="19">
        <v>0.01</v>
      </c>
      <c r="H429" s="19">
        <v>53789.07</v>
      </c>
    </row>
    <row r="430" spans="1:8" ht="12.75" x14ac:dyDescent="0.2">
      <c r="A430" s="27">
        <v>46049</v>
      </c>
      <c r="B430" s="19" t="s">
        <v>280</v>
      </c>
      <c r="C430" s="19" t="s">
        <v>327</v>
      </c>
      <c r="D430" s="19" t="s">
        <v>192</v>
      </c>
      <c r="E430" s="19" t="s">
        <v>423</v>
      </c>
      <c r="F430" s="19" t="s">
        <v>75</v>
      </c>
      <c r="G430" s="19">
        <v>372</v>
      </c>
      <c r="H430" s="19">
        <v>54161.07</v>
      </c>
    </row>
    <row r="431" spans="1:8" ht="12.75" x14ac:dyDescent="0.2">
      <c r="A431" s="27">
        <v>46049</v>
      </c>
      <c r="B431" s="19" t="s">
        <v>280</v>
      </c>
      <c r="C431" s="19" t="s">
        <v>314</v>
      </c>
      <c r="D431" s="19" t="s">
        <v>144</v>
      </c>
      <c r="E431" s="19" t="s">
        <v>393</v>
      </c>
      <c r="F431" s="19" t="s">
        <v>75</v>
      </c>
      <c r="G431" s="19">
        <v>98.02</v>
      </c>
      <c r="H431" s="19">
        <v>54259.09</v>
      </c>
    </row>
    <row r="432" spans="1:8" ht="12.75" x14ac:dyDescent="0.2">
      <c r="A432" s="27">
        <v>46049</v>
      </c>
      <c r="B432" s="19" t="s">
        <v>280</v>
      </c>
      <c r="C432" s="19" t="s">
        <v>314</v>
      </c>
      <c r="D432" s="19" t="s">
        <v>144</v>
      </c>
      <c r="E432" s="19" t="s">
        <v>392</v>
      </c>
      <c r="F432" s="19" t="s">
        <v>75</v>
      </c>
      <c r="G432" s="19">
        <v>493.48</v>
      </c>
      <c r="H432" s="19">
        <v>54752.57</v>
      </c>
    </row>
    <row r="433" spans="1:8" ht="12.75" x14ac:dyDescent="0.2">
      <c r="A433" s="27">
        <v>46049</v>
      </c>
      <c r="B433" s="19" t="s">
        <v>280</v>
      </c>
      <c r="C433" s="19" t="s">
        <v>314</v>
      </c>
      <c r="D433" s="19" t="s">
        <v>144</v>
      </c>
      <c r="E433" s="19" t="s">
        <v>391</v>
      </c>
      <c r="F433" s="19" t="s">
        <v>75</v>
      </c>
      <c r="G433" s="19">
        <v>50.52</v>
      </c>
      <c r="H433" s="19">
        <v>54803.09</v>
      </c>
    </row>
    <row r="434" spans="1:8" ht="12.75" x14ac:dyDescent="0.2">
      <c r="A434" s="27">
        <v>46049</v>
      </c>
      <c r="B434" s="19" t="s">
        <v>280</v>
      </c>
      <c r="C434" s="19" t="s">
        <v>314</v>
      </c>
      <c r="D434" s="19" t="s">
        <v>144</v>
      </c>
      <c r="E434" s="19" t="s">
        <v>389</v>
      </c>
      <c r="F434" s="19" t="s">
        <v>75</v>
      </c>
      <c r="G434" s="19">
        <v>3.86</v>
      </c>
      <c r="H434" s="19">
        <v>54806.95</v>
      </c>
    </row>
    <row r="435" spans="1:8" ht="12.75" x14ac:dyDescent="0.2">
      <c r="A435" s="27">
        <v>46049</v>
      </c>
      <c r="B435" s="19" t="s">
        <v>280</v>
      </c>
      <c r="C435" s="19" t="s">
        <v>314</v>
      </c>
      <c r="D435" s="19" t="s">
        <v>144</v>
      </c>
      <c r="E435" s="19" t="s">
        <v>390</v>
      </c>
      <c r="F435" s="19" t="s">
        <v>75</v>
      </c>
      <c r="G435" s="19">
        <v>1.1100000000000001</v>
      </c>
      <c r="H435" s="19">
        <v>54808.06</v>
      </c>
    </row>
    <row r="436" spans="1:8" ht="12.75" x14ac:dyDescent="0.2">
      <c r="A436" s="27">
        <v>46050</v>
      </c>
      <c r="B436" s="19" t="s">
        <v>280</v>
      </c>
      <c r="C436" s="19" t="s">
        <v>331</v>
      </c>
      <c r="D436" s="19" t="s">
        <v>201</v>
      </c>
      <c r="E436" s="19" t="s">
        <v>424</v>
      </c>
      <c r="F436" s="19" t="s">
        <v>75</v>
      </c>
      <c r="G436" s="19">
        <v>8779.7199999999993</v>
      </c>
      <c r="H436" s="19">
        <v>63587.78</v>
      </c>
    </row>
    <row r="437" spans="1:8" ht="12.75" x14ac:dyDescent="0.2">
      <c r="A437" s="27">
        <v>46050</v>
      </c>
      <c r="B437" s="19" t="s">
        <v>280</v>
      </c>
      <c r="C437" s="19" t="s">
        <v>330</v>
      </c>
      <c r="D437" s="19" t="s">
        <v>201</v>
      </c>
      <c r="E437" s="19" t="s">
        <v>425</v>
      </c>
      <c r="F437" s="19" t="s">
        <v>75</v>
      </c>
      <c r="G437" s="19">
        <v>117.91</v>
      </c>
      <c r="H437" s="19">
        <v>63705.69</v>
      </c>
    </row>
    <row r="438" spans="1:8" ht="12.75" x14ac:dyDescent="0.2">
      <c r="A438" s="27">
        <v>46050</v>
      </c>
      <c r="B438" s="19" t="s">
        <v>280</v>
      </c>
      <c r="C438" s="19" t="s">
        <v>328</v>
      </c>
      <c r="D438" s="19" t="s">
        <v>201</v>
      </c>
      <c r="E438" s="19" t="s">
        <v>426</v>
      </c>
      <c r="F438" s="19" t="s">
        <v>75</v>
      </c>
      <c r="G438" s="19">
        <v>32.32</v>
      </c>
      <c r="H438" s="19">
        <v>63738.01</v>
      </c>
    </row>
    <row r="439" spans="1:8" ht="12.75" x14ac:dyDescent="0.2">
      <c r="A439" s="27">
        <v>46050</v>
      </c>
      <c r="B439" s="19" t="s">
        <v>280</v>
      </c>
      <c r="C439" s="19" t="s">
        <v>332</v>
      </c>
      <c r="D439" s="19" t="s">
        <v>201</v>
      </c>
      <c r="E439" s="19" t="s">
        <v>427</v>
      </c>
      <c r="F439" s="19" t="s">
        <v>75</v>
      </c>
      <c r="G439" s="19">
        <v>1232.6300000000001</v>
      </c>
      <c r="H439" s="19">
        <v>64970.64</v>
      </c>
    </row>
    <row r="440" spans="1:8" ht="12.75" x14ac:dyDescent="0.2">
      <c r="A440" s="27">
        <v>46050</v>
      </c>
      <c r="B440" s="19" t="s">
        <v>280</v>
      </c>
      <c r="C440" s="19" t="s">
        <v>330</v>
      </c>
      <c r="D440" s="19" t="s">
        <v>201</v>
      </c>
      <c r="E440" s="19" t="s">
        <v>428</v>
      </c>
      <c r="F440" s="19" t="s">
        <v>75</v>
      </c>
      <c r="G440" s="19">
        <v>99.33</v>
      </c>
      <c r="H440" s="19">
        <v>65069.97</v>
      </c>
    </row>
    <row r="441" spans="1:8" ht="12.75" x14ac:dyDescent="0.2">
      <c r="A441" s="27">
        <v>46050</v>
      </c>
      <c r="B441" s="19" t="s">
        <v>280</v>
      </c>
      <c r="C441" s="19" t="s">
        <v>330</v>
      </c>
      <c r="D441" s="19" t="s">
        <v>201</v>
      </c>
      <c r="E441" s="19" t="s">
        <v>429</v>
      </c>
      <c r="F441" s="19" t="s">
        <v>75</v>
      </c>
      <c r="G441" s="19">
        <v>93.22</v>
      </c>
      <c r="H441" s="19">
        <v>65163.19</v>
      </c>
    </row>
    <row r="442" spans="1:8" ht="12.75" x14ac:dyDescent="0.2">
      <c r="A442" s="27">
        <v>46050</v>
      </c>
      <c r="B442" s="19" t="s">
        <v>280</v>
      </c>
      <c r="C442" s="19" t="s">
        <v>330</v>
      </c>
      <c r="D442" s="19" t="s">
        <v>201</v>
      </c>
      <c r="E442" s="19" t="s">
        <v>430</v>
      </c>
      <c r="F442" s="19" t="s">
        <v>75</v>
      </c>
      <c r="G442" s="19">
        <v>264.63</v>
      </c>
      <c r="H442" s="19">
        <v>65427.82</v>
      </c>
    </row>
    <row r="443" spans="1:8" ht="12.75" x14ac:dyDescent="0.2">
      <c r="A443" s="27">
        <v>46050</v>
      </c>
      <c r="B443" s="19" t="s">
        <v>280</v>
      </c>
      <c r="C443" s="19" t="s">
        <v>333</v>
      </c>
      <c r="D443" s="19" t="s">
        <v>201</v>
      </c>
      <c r="E443" s="19" t="s">
        <v>431</v>
      </c>
      <c r="F443" s="19" t="s">
        <v>75</v>
      </c>
      <c r="G443" s="19">
        <v>79.02</v>
      </c>
      <c r="H443" s="19">
        <v>65506.84</v>
      </c>
    </row>
    <row r="444" spans="1:8" ht="12.75" x14ac:dyDescent="0.2">
      <c r="A444" s="27">
        <v>46050</v>
      </c>
      <c r="B444" s="19" t="s">
        <v>280</v>
      </c>
      <c r="C444" s="19" t="s">
        <v>330</v>
      </c>
      <c r="D444" s="19" t="s">
        <v>201</v>
      </c>
      <c r="E444" s="19" t="s">
        <v>432</v>
      </c>
      <c r="F444" s="19" t="s">
        <v>75</v>
      </c>
      <c r="G444" s="19">
        <v>81.59</v>
      </c>
      <c r="H444" s="19">
        <v>65588.429999999993</v>
      </c>
    </row>
    <row r="445" spans="1:8" ht="12.75" x14ac:dyDescent="0.2">
      <c r="A445" s="27">
        <v>46050</v>
      </c>
      <c r="B445" s="19" t="s">
        <v>280</v>
      </c>
      <c r="C445" s="19" t="s">
        <v>330</v>
      </c>
      <c r="D445" s="19" t="s">
        <v>201</v>
      </c>
      <c r="E445" s="19" t="s">
        <v>433</v>
      </c>
      <c r="F445" s="19" t="s">
        <v>75</v>
      </c>
      <c r="G445" s="19">
        <v>99.51</v>
      </c>
      <c r="H445" s="19">
        <v>65687.94</v>
      </c>
    </row>
    <row r="446" spans="1:8" ht="12.75" x14ac:dyDescent="0.2">
      <c r="A446" s="27">
        <v>46050</v>
      </c>
      <c r="B446" s="19" t="s">
        <v>280</v>
      </c>
      <c r="C446" s="19" t="s">
        <v>330</v>
      </c>
      <c r="D446" s="19" t="s">
        <v>201</v>
      </c>
      <c r="E446" s="19" t="s">
        <v>434</v>
      </c>
      <c r="F446" s="19" t="s">
        <v>75</v>
      </c>
      <c r="G446" s="19">
        <v>209.84</v>
      </c>
      <c r="H446" s="19">
        <v>65897.78</v>
      </c>
    </row>
    <row r="447" spans="1:8" ht="12.75" x14ac:dyDescent="0.2">
      <c r="A447" s="27">
        <v>46050</v>
      </c>
      <c r="B447" s="19" t="s">
        <v>280</v>
      </c>
      <c r="C447" s="19" t="s">
        <v>330</v>
      </c>
      <c r="D447" s="19" t="s">
        <v>201</v>
      </c>
      <c r="E447" s="19" t="s">
        <v>435</v>
      </c>
      <c r="F447" s="19" t="s">
        <v>75</v>
      </c>
      <c r="G447" s="19">
        <v>139.82</v>
      </c>
      <c r="H447" s="19">
        <v>66037.600000000006</v>
      </c>
    </row>
    <row r="448" spans="1:8" ht="12.75" x14ac:dyDescent="0.2">
      <c r="A448" s="27">
        <v>46052</v>
      </c>
      <c r="B448" s="19" t="s">
        <v>280</v>
      </c>
      <c r="C448" s="19" t="s">
        <v>334</v>
      </c>
      <c r="D448" s="19" t="s">
        <v>207</v>
      </c>
      <c r="E448" s="19" t="s">
        <v>436</v>
      </c>
      <c r="F448" s="19" t="s">
        <v>75</v>
      </c>
      <c r="G448" s="19">
        <v>320.52</v>
      </c>
      <c r="H448" s="19">
        <v>66358.12</v>
      </c>
    </row>
    <row r="449" spans="1:8" ht="12.75" x14ac:dyDescent="0.2">
      <c r="A449" s="27">
        <v>46052</v>
      </c>
      <c r="B449" s="19" t="s">
        <v>280</v>
      </c>
      <c r="C449" s="19" t="s">
        <v>334</v>
      </c>
      <c r="D449" s="19" t="s">
        <v>207</v>
      </c>
      <c r="E449" s="19" t="s">
        <v>437</v>
      </c>
      <c r="F449" s="19" t="s">
        <v>75</v>
      </c>
      <c r="G449" s="19">
        <v>142.54</v>
      </c>
      <c r="H449" s="19">
        <v>66500.66</v>
      </c>
    </row>
    <row r="450" spans="1:8" ht="12.75" x14ac:dyDescent="0.2">
      <c r="A450" s="15" t="s">
        <v>438</v>
      </c>
      <c r="B450" s="16"/>
      <c r="C450" s="16"/>
      <c r="D450" s="16"/>
      <c r="E450" s="16"/>
      <c r="F450" s="16"/>
      <c r="G450" s="16">
        <v>66500.66</v>
      </c>
      <c r="H450" s="16"/>
    </row>
    <row r="451" spans="1:8" ht="12.75" x14ac:dyDescent="0.2">
      <c r="A451" s="12" t="s">
        <v>439</v>
      </c>
      <c r="B451" s="13"/>
      <c r="C451" s="13"/>
      <c r="D451" s="13"/>
      <c r="E451" s="13"/>
      <c r="F451" s="13"/>
      <c r="G451" s="13"/>
      <c r="H451" s="13"/>
    </row>
    <row r="452" spans="1:8" ht="12.75" x14ac:dyDescent="0.2">
      <c r="A452" s="27">
        <v>46023</v>
      </c>
      <c r="B452" s="19" t="s">
        <v>294</v>
      </c>
      <c r="C452" s="19" t="s">
        <v>295</v>
      </c>
      <c r="D452" s="19" t="s">
        <v>293</v>
      </c>
      <c r="E452" s="19" t="s">
        <v>440</v>
      </c>
      <c r="F452" s="19" t="s">
        <v>75</v>
      </c>
      <c r="G452" s="19">
        <v>-90.79</v>
      </c>
      <c r="H452" s="19">
        <v>-90.79</v>
      </c>
    </row>
    <row r="453" spans="1:8" ht="12.75" x14ac:dyDescent="0.2">
      <c r="A453" s="27">
        <v>46023</v>
      </c>
      <c r="B453" s="19" t="s">
        <v>280</v>
      </c>
      <c r="C453" s="19" t="s">
        <v>292</v>
      </c>
      <c r="D453" s="19" t="s">
        <v>293</v>
      </c>
      <c r="E453" s="19" t="s">
        <v>440</v>
      </c>
      <c r="F453" s="19" t="s">
        <v>75</v>
      </c>
      <c r="G453" s="19">
        <v>90.79</v>
      </c>
      <c r="H453" s="19">
        <v>0</v>
      </c>
    </row>
    <row r="454" spans="1:8" ht="12.75" x14ac:dyDescent="0.2">
      <c r="A454" s="27">
        <v>46029</v>
      </c>
      <c r="B454" s="19" t="s">
        <v>280</v>
      </c>
      <c r="C454" s="19" t="s">
        <v>305</v>
      </c>
      <c r="D454" s="19" t="s">
        <v>222</v>
      </c>
      <c r="E454" s="19" t="s">
        <v>440</v>
      </c>
      <c r="F454" s="19" t="s">
        <v>75</v>
      </c>
      <c r="G454" s="19">
        <v>100</v>
      </c>
      <c r="H454" s="19">
        <v>100</v>
      </c>
    </row>
    <row r="455" spans="1:8" ht="12.75" x14ac:dyDescent="0.2">
      <c r="A455" s="27">
        <v>46029</v>
      </c>
      <c r="B455" s="19" t="s">
        <v>280</v>
      </c>
      <c r="C455" s="19" t="s">
        <v>302</v>
      </c>
      <c r="D455" s="19" t="s">
        <v>218</v>
      </c>
      <c r="E455" s="19" t="s">
        <v>440</v>
      </c>
      <c r="F455" s="19" t="s">
        <v>75</v>
      </c>
      <c r="G455" s="19">
        <v>100</v>
      </c>
      <c r="H455" s="19">
        <v>200</v>
      </c>
    </row>
    <row r="456" spans="1:8" ht="12.75" x14ac:dyDescent="0.2">
      <c r="A456" s="27">
        <v>46029</v>
      </c>
      <c r="B456" s="19" t="s">
        <v>280</v>
      </c>
      <c r="C456" s="19" t="s">
        <v>304</v>
      </c>
      <c r="D456" s="19" t="s">
        <v>223</v>
      </c>
      <c r="E456" s="19" t="s">
        <v>440</v>
      </c>
      <c r="F456" s="19" t="s">
        <v>75</v>
      </c>
      <c r="G456" s="19">
        <v>100</v>
      </c>
      <c r="H456" s="19">
        <v>300</v>
      </c>
    </row>
    <row r="457" spans="1:8" ht="12.75" x14ac:dyDescent="0.2">
      <c r="A457" s="27">
        <v>46036</v>
      </c>
      <c r="B457" s="19" t="s">
        <v>280</v>
      </c>
      <c r="C457" s="19" t="s">
        <v>310</v>
      </c>
      <c r="D457" s="19" t="s">
        <v>151</v>
      </c>
      <c r="E457" s="19" t="s">
        <v>440</v>
      </c>
      <c r="F457" s="19" t="s">
        <v>75</v>
      </c>
      <c r="G457" s="19">
        <v>150</v>
      </c>
      <c r="H457" s="19">
        <v>450</v>
      </c>
    </row>
    <row r="458" spans="1:8" ht="12.75" x14ac:dyDescent="0.2">
      <c r="A458" s="27">
        <v>46036</v>
      </c>
      <c r="B458" s="19" t="s">
        <v>280</v>
      </c>
      <c r="C458" s="19" t="s">
        <v>313</v>
      </c>
      <c r="D458" s="19" t="s">
        <v>151</v>
      </c>
      <c r="E458" s="19" t="s">
        <v>440</v>
      </c>
      <c r="F458" s="19" t="s">
        <v>75</v>
      </c>
      <c r="G458" s="19">
        <v>150</v>
      </c>
      <c r="H458" s="19">
        <v>600</v>
      </c>
    </row>
    <row r="459" spans="1:8" ht="12.75" x14ac:dyDescent="0.2">
      <c r="A459" s="27">
        <v>46036</v>
      </c>
      <c r="B459" s="19" t="s">
        <v>280</v>
      </c>
      <c r="C459" s="19" t="s">
        <v>281</v>
      </c>
      <c r="D459" s="19" t="s">
        <v>151</v>
      </c>
      <c r="E459" s="19" t="s">
        <v>440</v>
      </c>
      <c r="F459" s="19" t="s">
        <v>75</v>
      </c>
      <c r="G459" s="19">
        <v>150</v>
      </c>
      <c r="H459" s="19">
        <v>750</v>
      </c>
    </row>
    <row r="460" spans="1:8" ht="12.75" x14ac:dyDescent="0.2">
      <c r="A460" s="27">
        <v>46036</v>
      </c>
      <c r="B460" s="19" t="s">
        <v>280</v>
      </c>
      <c r="C460" s="19" t="s">
        <v>282</v>
      </c>
      <c r="D460" s="19" t="s">
        <v>151</v>
      </c>
      <c r="E460" s="19" t="s">
        <v>440</v>
      </c>
      <c r="F460" s="19" t="s">
        <v>75</v>
      </c>
      <c r="G460" s="19">
        <v>150</v>
      </c>
      <c r="H460" s="19">
        <v>900</v>
      </c>
    </row>
    <row r="461" spans="1:8" ht="12.75" x14ac:dyDescent="0.2">
      <c r="A461" s="27">
        <v>46036</v>
      </c>
      <c r="B461" s="19" t="s">
        <v>280</v>
      </c>
      <c r="C461" s="19" t="s">
        <v>312</v>
      </c>
      <c r="D461" s="19" t="s">
        <v>151</v>
      </c>
      <c r="E461" s="19" t="s">
        <v>440</v>
      </c>
      <c r="F461" s="19" t="s">
        <v>75</v>
      </c>
      <c r="G461" s="19">
        <v>150</v>
      </c>
      <c r="H461" s="19">
        <v>1050</v>
      </c>
    </row>
    <row r="462" spans="1:8" ht="12.75" x14ac:dyDescent="0.2">
      <c r="A462" s="15" t="s">
        <v>441</v>
      </c>
      <c r="B462" s="16"/>
      <c r="C462" s="16"/>
      <c r="D462" s="16"/>
      <c r="E462" s="16"/>
      <c r="F462" s="16"/>
      <c r="G462" s="16">
        <v>1050</v>
      </c>
      <c r="H462" s="16"/>
    </row>
    <row r="463" spans="1:8" ht="12.75" x14ac:dyDescent="0.2">
      <c r="A463" s="15" t="s">
        <v>442</v>
      </c>
      <c r="B463" s="16"/>
      <c r="C463" s="16"/>
      <c r="D463" s="16"/>
      <c r="E463" s="16"/>
      <c r="F463" s="16"/>
      <c r="G463" s="16">
        <v>141519.23000000001</v>
      </c>
      <c r="H463" s="16"/>
    </row>
    <row r="464" spans="1:8" ht="12.75" x14ac:dyDescent="0.2">
      <c r="A464" s="12" t="s">
        <v>443</v>
      </c>
      <c r="B464" s="13"/>
      <c r="C464" s="13"/>
      <c r="D464" s="13"/>
      <c r="E464" s="13"/>
      <c r="F464" s="13"/>
      <c r="G464" s="13"/>
      <c r="H464" s="13"/>
    </row>
    <row r="465" spans="1:8" ht="12.75" x14ac:dyDescent="0.2">
      <c r="A465" s="15" t="s">
        <v>444</v>
      </c>
      <c r="B465" s="16"/>
      <c r="C465" s="16"/>
      <c r="D465" s="16"/>
      <c r="E465" s="16"/>
      <c r="F465" s="16"/>
      <c r="G465" s="16"/>
      <c r="H465" s="16"/>
    </row>
    <row r="466" spans="1:8" ht="12.75" x14ac:dyDescent="0.2">
      <c r="A466" s="27">
        <v>46048</v>
      </c>
      <c r="B466" s="19" t="s">
        <v>445</v>
      </c>
      <c r="C466" s="19" t="s">
        <v>446</v>
      </c>
      <c r="D466" s="19" t="s">
        <v>189</v>
      </c>
      <c r="E466" s="19" t="s">
        <v>447</v>
      </c>
      <c r="F466" s="19" t="s">
        <v>85</v>
      </c>
      <c r="G466" s="19">
        <v>4269.5</v>
      </c>
      <c r="H466" s="19">
        <v>4269.5</v>
      </c>
    </row>
    <row r="467" spans="1:8" ht="12.75" x14ac:dyDescent="0.2">
      <c r="A467" s="15" t="s">
        <v>448</v>
      </c>
      <c r="B467" s="16"/>
      <c r="C467" s="16"/>
      <c r="D467" s="16"/>
      <c r="E467" s="16"/>
      <c r="F467" s="16"/>
      <c r="G467" s="16">
        <v>4269.5</v>
      </c>
      <c r="H467" s="16"/>
    </row>
    <row r="468" spans="1:8" ht="12.75" x14ac:dyDescent="0.2">
      <c r="A468" s="15" t="s">
        <v>449</v>
      </c>
      <c r="B468" s="16"/>
      <c r="C468" s="16"/>
      <c r="D468" s="16"/>
      <c r="E468" s="16"/>
      <c r="F468" s="16"/>
      <c r="G468" s="16"/>
      <c r="H468" s="16"/>
    </row>
    <row r="469" spans="1:8" ht="12.75" x14ac:dyDescent="0.2">
      <c r="A469" s="27">
        <v>46042</v>
      </c>
      <c r="B469" s="19" t="s">
        <v>445</v>
      </c>
      <c r="C469" s="19">
        <v>2405231629</v>
      </c>
      <c r="D469" s="19" t="s">
        <v>178</v>
      </c>
      <c r="E469" s="19" t="s">
        <v>450</v>
      </c>
      <c r="F469" s="19" t="s">
        <v>85</v>
      </c>
      <c r="G469" s="19">
        <v>40180.92</v>
      </c>
      <c r="H469" s="19">
        <v>40180.92</v>
      </c>
    </row>
    <row r="470" spans="1:8" ht="12.75" x14ac:dyDescent="0.2">
      <c r="A470" s="27">
        <v>46042</v>
      </c>
      <c r="B470" s="19" t="s">
        <v>445</v>
      </c>
      <c r="C470" s="19">
        <v>2443465261</v>
      </c>
      <c r="D470" s="19" t="s">
        <v>178</v>
      </c>
      <c r="E470" s="19" t="s">
        <v>451</v>
      </c>
      <c r="F470" s="19" t="s">
        <v>85</v>
      </c>
      <c r="G470" s="19">
        <v>326</v>
      </c>
      <c r="H470" s="19">
        <v>40506.92</v>
      </c>
    </row>
    <row r="471" spans="1:8" ht="12.75" x14ac:dyDescent="0.2">
      <c r="A471" s="27">
        <v>46042</v>
      </c>
      <c r="B471" s="19" t="s">
        <v>445</v>
      </c>
      <c r="C471" s="19">
        <v>2443468001</v>
      </c>
      <c r="D471" s="19" t="s">
        <v>178</v>
      </c>
      <c r="E471" s="19" t="s">
        <v>452</v>
      </c>
      <c r="F471" s="19" t="s">
        <v>85</v>
      </c>
      <c r="G471" s="19">
        <v>33307.919999999998</v>
      </c>
      <c r="H471" s="19">
        <v>73814.84</v>
      </c>
    </row>
    <row r="472" spans="1:8" ht="12.75" x14ac:dyDescent="0.2">
      <c r="A472" s="27">
        <v>46042</v>
      </c>
      <c r="B472" s="19" t="s">
        <v>445</v>
      </c>
      <c r="C472" s="19">
        <v>2405225781</v>
      </c>
      <c r="D472" s="19" t="s">
        <v>178</v>
      </c>
      <c r="E472" s="19" t="s">
        <v>453</v>
      </c>
      <c r="F472" s="19" t="s">
        <v>85</v>
      </c>
      <c r="G472" s="19">
        <v>341</v>
      </c>
      <c r="H472" s="19">
        <v>74155.839999999997</v>
      </c>
    </row>
    <row r="473" spans="1:8" ht="12.75" x14ac:dyDescent="0.2">
      <c r="A473" s="27">
        <v>46049</v>
      </c>
      <c r="B473" s="19" t="s">
        <v>76</v>
      </c>
      <c r="C473" s="19"/>
      <c r="D473" s="19" t="s">
        <v>178</v>
      </c>
      <c r="E473" s="19" t="s">
        <v>193</v>
      </c>
      <c r="F473" s="19" t="s">
        <v>71</v>
      </c>
      <c r="G473" s="19">
        <v>720.86</v>
      </c>
      <c r="H473" s="19">
        <v>74876.7</v>
      </c>
    </row>
    <row r="474" spans="1:8" ht="12.75" x14ac:dyDescent="0.2">
      <c r="A474" s="27">
        <v>46050</v>
      </c>
      <c r="B474" s="19" t="s">
        <v>445</v>
      </c>
      <c r="C474" s="19" t="s">
        <v>454</v>
      </c>
      <c r="D474" s="19" t="s">
        <v>189</v>
      </c>
      <c r="E474" s="19" t="s">
        <v>455</v>
      </c>
      <c r="F474" s="19" t="s">
        <v>85</v>
      </c>
      <c r="G474" s="19">
        <v>4285</v>
      </c>
      <c r="H474" s="19">
        <v>79161.7</v>
      </c>
    </row>
    <row r="475" spans="1:8" ht="12.75" x14ac:dyDescent="0.2">
      <c r="A475" s="27">
        <v>46050</v>
      </c>
      <c r="B475" s="19" t="s">
        <v>445</v>
      </c>
      <c r="C475" s="19" t="s">
        <v>456</v>
      </c>
      <c r="D475" s="19" t="s">
        <v>189</v>
      </c>
      <c r="E475" s="19" t="s">
        <v>455</v>
      </c>
      <c r="F475" s="19" t="s">
        <v>85</v>
      </c>
      <c r="G475" s="19">
        <v>4175</v>
      </c>
      <c r="H475" s="19">
        <v>83336.7</v>
      </c>
    </row>
    <row r="476" spans="1:8" ht="12.75" x14ac:dyDescent="0.2">
      <c r="A476" s="15" t="s">
        <v>457</v>
      </c>
      <c r="B476" s="16"/>
      <c r="C476" s="16"/>
      <c r="D476" s="16"/>
      <c r="E476" s="16"/>
      <c r="F476" s="16"/>
      <c r="G476" s="16">
        <v>83336.7</v>
      </c>
      <c r="H476" s="16"/>
    </row>
    <row r="477" spans="1:8" ht="12.75" x14ac:dyDescent="0.2">
      <c r="A477" s="15" t="s">
        <v>458</v>
      </c>
      <c r="B477" s="16"/>
      <c r="C477" s="16"/>
      <c r="D477" s="16"/>
      <c r="E477" s="16"/>
      <c r="F477" s="16"/>
      <c r="G477" s="16">
        <v>87606.2</v>
      </c>
      <c r="H477" s="16"/>
    </row>
    <row r="478" spans="1:8" ht="12.75" x14ac:dyDescent="0.2">
      <c r="A478" s="12" t="s">
        <v>123</v>
      </c>
      <c r="B478" s="13"/>
      <c r="C478" s="13"/>
      <c r="D478" s="13"/>
      <c r="E478" s="13"/>
      <c r="F478" s="13"/>
      <c r="G478" s="13"/>
      <c r="H478" s="13"/>
    </row>
    <row r="479" spans="1:8" ht="12.75" x14ac:dyDescent="0.2">
      <c r="A479" s="27">
        <v>46031</v>
      </c>
      <c r="B479" s="19" t="s">
        <v>116</v>
      </c>
      <c r="C479" s="19"/>
      <c r="D479" s="19" t="s">
        <v>121</v>
      </c>
      <c r="E479" s="19" t="s">
        <v>122</v>
      </c>
      <c r="F479" s="19" t="s">
        <v>71</v>
      </c>
      <c r="G479" s="19">
        <v>-15</v>
      </c>
      <c r="H479" s="19">
        <v>-15</v>
      </c>
    </row>
    <row r="480" spans="1:8" ht="12.75" x14ac:dyDescent="0.2">
      <c r="A480" s="27">
        <v>46034</v>
      </c>
      <c r="B480" s="19" t="s">
        <v>116</v>
      </c>
      <c r="C480" s="19"/>
      <c r="D480" s="19" t="s">
        <v>121</v>
      </c>
      <c r="E480" s="19" t="s">
        <v>134</v>
      </c>
      <c r="F480" s="19" t="s">
        <v>71</v>
      </c>
      <c r="G480" s="19">
        <v>-15</v>
      </c>
      <c r="H480" s="19">
        <v>-30</v>
      </c>
    </row>
    <row r="481" spans="1:8" ht="12.75" x14ac:dyDescent="0.2">
      <c r="A481" s="15" t="s">
        <v>459</v>
      </c>
      <c r="B481" s="16"/>
      <c r="C481" s="16"/>
      <c r="D481" s="16"/>
      <c r="E481" s="16"/>
      <c r="F481" s="16"/>
      <c r="G481" s="16">
        <v>-30</v>
      </c>
      <c r="H481" s="16"/>
    </row>
    <row r="482" spans="1:8" ht="12.75" x14ac:dyDescent="0.2">
      <c r="A482" s="12" t="s">
        <v>94</v>
      </c>
      <c r="B482" s="13"/>
      <c r="C482" s="13"/>
      <c r="D482" s="13"/>
      <c r="E482" s="13"/>
      <c r="F482" s="13"/>
      <c r="G482" s="13"/>
      <c r="H482" s="13"/>
    </row>
    <row r="483" spans="1:8" ht="12.75" x14ac:dyDescent="0.2">
      <c r="A483" s="27">
        <v>46027</v>
      </c>
      <c r="B483" s="19" t="s">
        <v>76</v>
      </c>
      <c r="C483" s="19"/>
      <c r="D483" s="19" t="s">
        <v>92</v>
      </c>
      <c r="E483" s="19" t="s">
        <v>93</v>
      </c>
      <c r="F483" s="19" t="s">
        <v>71</v>
      </c>
      <c r="G483" s="19">
        <v>484</v>
      </c>
      <c r="H483" s="19">
        <v>484</v>
      </c>
    </row>
    <row r="484" spans="1:8" ht="12.75" x14ac:dyDescent="0.2">
      <c r="A484" s="15" t="s">
        <v>460</v>
      </c>
      <c r="B484" s="16"/>
      <c r="C484" s="16"/>
      <c r="D484" s="16"/>
      <c r="E484" s="16"/>
      <c r="F484" s="16"/>
      <c r="G484" s="16">
        <v>484</v>
      </c>
      <c r="H484" s="16"/>
    </row>
    <row r="485" spans="1:8" ht="12.75" x14ac:dyDescent="0.2">
      <c r="A485" s="12" t="s">
        <v>461</v>
      </c>
      <c r="B485" s="13"/>
      <c r="C485" s="13"/>
      <c r="D485" s="13"/>
      <c r="E485" s="13"/>
      <c r="F485" s="13"/>
      <c r="G485" s="13"/>
      <c r="H485" s="13"/>
    </row>
    <row r="486" spans="1:8" ht="12.75" x14ac:dyDescent="0.2">
      <c r="A486" s="27">
        <v>46031</v>
      </c>
      <c r="B486" s="19" t="s">
        <v>76</v>
      </c>
      <c r="C486" s="19"/>
      <c r="D486" s="28" t="s">
        <v>124</v>
      </c>
      <c r="E486" s="19" t="s">
        <v>125</v>
      </c>
      <c r="F486" s="19" t="s">
        <v>71</v>
      </c>
      <c r="G486" s="19">
        <v>79</v>
      </c>
      <c r="H486" s="19">
        <v>79</v>
      </c>
    </row>
    <row r="487" spans="1:8" ht="12.75" x14ac:dyDescent="0.2">
      <c r="A487" s="15" t="s">
        <v>462</v>
      </c>
      <c r="B487" s="16"/>
      <c r="C487" s="16"/>
      <c r="D487" s="16"/>
      <c r="E487" s="16"/>
      <c r="F487" s="16"/>
      <c r="G487" s="16">
        <v>79</v>
      </c>
      <c r="H487" s="16"/>
    </row>
    <row r="488" spans="1:8" ht="12.75" x14ac:dyDescent="0.2">
      <c r="A488" s="12" t="s">
        <v>463</v>
      </c>
      <c r="B488" s="13"/>
      <c r="C488" s="13"/>
      <c r="D488" s="13"/>
      <c r="E488" s="13"/>
      <c r="F488" s="13"/>
      <c r="G488" s="13"/>
      <c r="H488" s="13"/>
    </row>
    <row r="489" spans="1:8" ht="12.75" x14ac:dyDescent="0.2">
      <c r="A489" s="27">
        <v>46034</v>
      </c>
      <c r="B489" s="19" t="s">
        <v>76</v>
      </c>
      <c r="C489" s="19"/>
      <c r="D489" s="19" t="s">
        <v>131</v>
      </c>
      <c r="E489" s="19" t="s">
        <v>132</v>
      </c>
      <c r="F489" s="19" t="s">
        <v>71</v>
      </c>
      <c r="G489" s="19">
        <v>10</v>
      </c>
      <c r="H489" s="19">
        <v>10</v>
      </c>
    </row>
    <row r="490" spans="1:8" ht="12.75" x14ac:dyDescent="0.2">
      <c r="A490" s="27">
        <v>46036</v>
      </c>
      <c r="B490" s="19" t="s">
        <v>76</v>
      </c>
      <c r="C490" s="19"/>
      <c r="D490" s="19" t="s">
        <v>145</v>
      </c>
      <c r="E490" s="19" t="s">
        <v>146</v>
      </c>
      <c r="F490" s="19" t="s">
        <v>71</v>
      </c>
      <c r="G490" s="19">
        <v>119</v>
      </c>
      <c r="H490" s="19">
        <v>129</v>
      </c>
    </row>
    <row r="491" spans="1:8" ht="12.75" x14ac:dyDescent="0.2">
      <c r="A491" s="27">
        <v>46036</v>
      </c>
      <c r="B491" s="19" t="s">
        <v>76</v>
      </c>
      <c r="C491" s="19"/>
      <c r="D491" s="28" t="s">
        <v>147</v>
      </c>
      <c r="E491" s="19" t="s">
        <v>148</v>
      </c>
      <c r="F491" s="19" t="s">
        <v>71</v>
      </c>
      <c r="G491" s="19">
        <v>10</v>
      </c>
      <c r="H491" s="19">
        <v>139</v>
      </c>
    </row>
    <row r="492" spans="1:8" ht="12.75" x14ac:dyDescent="0.2">
      <c r="A492" s="27">
        <v>46037</v>
      </c>
      <c r="B492" s="19" t="s">
        <v>76</v>
      </c>
      <c r="C492" s="19"/>
      <c r="D492" s="19" t="s">
        <v>145</v>
      </c>
      <c r="E492" s="19" t="s">
        <v>158</v>
      </c>
      <c r="F492" s="19" t="s">
        <v>71</v>
      </c>
      <c r="G492" s="19">
        <v>50</v>
      </c>
      <c r="H492" s="19">
        <v>189</v>
      </c>
    </row>
    <row r="493" spans="1:8" ht="12.75" x14ac:dyDescent="0.2">
      <c r="A493" s="27">
        <v>46048</v>
      </c>
      <c r="B493" s="19" t="s">
        <v>76</v>
      </c>
      <c r="C493" s="19"/>
      <c r="D493" s="19" t="s">
        <v>131</v>
      </c>
      <c r="E493" s="19" t="s">
        <v>190</v>
      </c>
      <c r="F493" s="19" t="s">
        <v>71</v>
      </c>
      <c r="G493" s="19">
        <v>14.99</v>
      </c>
      <c r="H493" s="19">
        <v>203.99</v>
      </c>
    </row>
    <row r="494" spans="1:8" ht="12.75" x14ac:dyDescent="0.2">
      <c r="A494" s="27">
        <v>46049</v>
      </c>
      <c r="B494" s="19" t="s">
        <v>76</v>
      </c>
      <c r="C494" s="19"/>
      <c r="D494" s="19" t="s">
        <v>131</v>
      </c>
      <c r="E494" s="19" t="s">
        <v>191</v>
      </c>
      <c r="F494" s="19" t="s">
        <v>71</v>
      </c>
      <c r="G494" s="19">
        <v>300</v>
      </c>
      <c r="H494" s="19">
        <v>503.99</v>
      </c>
    </row>
    <row r="495" spans="1:8" ht="12.75" x14ac:dyDescent="0.2">
      <c r="A495" s="15" t="s">
        <v>464</v>
      </c>
      <c r="B495" s="16"/>
      <c r="C495" s="16"/>
      <c r="D495" s="16"/>
      <c r="E495" s="16"/>
      <c r="F495" s="16"/>
      <c r="G495" s="16">
        <v>503.99</v>
      </c>
      <c r="H495" s="16"/>
    </row>
    <row r="496" spans="1:8" ht="12.75" x14ac:dyDescent="0.2">
      <c r="A496" s="15" t="s">
        <v>465</v>
      </c>
      <c r="B496" s="16"/>
      <c r="C496" s="16"/>
      <c r="D496" s="16"/>
      <c r="E496" s="16"/>
      <c r="F496" s="16"/>
      <c r="G496" s="16">
        <v>1066.99</v>
      </c>
      <c r="H496" s="16"/>
    </row>
    <row r="497" spans="1:8" ht="12.75" x14ac:dyDescent="0.2">
      <c r="A497" s="12" t="s">
        <v>466</v>
      </c>
      <c r="B497" s="13"/>
      <c r="C497" s="13"/>
      <c r="D497" s="13"/>
      <c r="E497" s="13"/>
      <c r="F497" s="13"/>
      <c r="G497" s="13"/>
      <c r="H497" s="13"/>
    </row>
    <row r="498" spans="1:8" ht="12.75" x14ac:dyDescent="0.2">
      <c r="A498" s="15" t="s">
        <v>467</v>
      </c>
      <c r="B498" s="16"/>
      <c r="C498" s="16"/>
      <c r="D498" s="16"/>
      <c r="E498" s="16"/>
      <c r="F498" s="16"/>
      <c r="G498" s="16"/>
      <c r="H498" s="16"/>
    </row>
    <row r="499" spans="1:8" ht="12.75" x14ac:dyDescent="0.2">
      <c r="A499" s="27">
        <v>46034</v>
      </c>
      <c r="B499" s="19" t="s">
        <v>76</v>
      </c>
      <c r="C499" s="19"/>
      <c r="D499" s="19" t="s">
        <v>135</v>
      </c>
      <c r="E499" s="19" t="s">
        <v>136</v>
      </c>
      <c r="F499" s="19" t="s">
        <v>71</v>
      </c>
      <c r="G499" s="19">
        <v>450</v>
      </c>
      <c r="H499" s="19">
        <v>450</v>
      </c>
    </row>
    <row r="500" spans="1:8" ht="12.75" x14ac:dyDescent="0.2">
      <c r="A500" s="27">
        <v>46036</v>
      </c>
      <c r="B500" s="19" t="s">
        <v>76</v>
      </c>
      <c r="C500" s="19"/>
      <c r="D500" s="19" t="s">
        <v>135</v>
      </c>
      <c r="E500" s="19" t="s">
        <v>149</v>
      </c>
      <c r="F500" s="19" t="s">
        <v>71</v>
      </c>
      <c r="G500" s="19">
        <v>24.17</v>
      </c>
      <c r="H500" s="19">
        <v>474.17</v>
      </c>
    </row>
    <row r="501" spans="1:8" ht="12.75" x14ac:dyDescent="0.2">
      <c r="A501" s="27">
        <v>46050</v>
      </c>
      <c r="B501" s="19" t="s">
        <v>445</v>
      </c>
      <c r="C501" s="19" t="s">
        <v>468</v>
      </c>
      <c r="D501" s="19" t="s">
        <v>197</v>
      </c>
      <c r="E501" s="19" t="s">
        <v>469</v>
      </c>
      <c r="F501" s="19" t="s">
        <v>85</v>
      </c>
      <c r="G501" s="19">
        <v>2500</v>
      </c>
      <c r="H501" s="19">
        <v>2974.17</v>
      </c>
    </row>
    <row r="502" spans="1:8" ht="12.75" x14ac:dyDescent="0.2">
      <c r="A502" s="15" t="s">
        <v>470</v>
      </c>
      <c r="B502" s="16"/>
      <c r="C502" s="16"/>
      <c r="D502" s="16"/>
      <c r="E502" s="16"/>
      <c r="F502" s="16"/>
      <c r="G502" s="16">
        <v>2974.17</v>
      </c>
      <c r="H502" s="16"/>
    </row>
    <row r="503" spans="1:8" ht="12.75" x14ac:dyDescent="0.2">
      <c r="A503" s="15" t="s">
        <v>471</v>
      </c>
      <c r="B503" s="16"/>
      <c r="C503" s="16"/>
      <c r="D503" s="16"/>
      <c r="E503" s="16"/>
      <c r="F503" s="16"/>
      <c r="G503" s="16">
        <v>2974.17</v>
      </c>
      <c r="H503" s="16"/>
    </row>
    <row r="504" spans="1:8" ht="12.75" x14ac:dyDescent="0.2">
      <c r="A504" s="12" t="s">
        <v>472</v>
      </c>
      <c r="B504" s="13"/>
      <c r="C504" s="13"/>
      <c r="D504" s="13"/>
      <c r="E504" s="13"/>
      <c r="F504" s="13"/>
      <c r="G504" s="13"/>
      <c r="H504" s="13"/>
    </row>
    <row r="505" spans="1:8" ht="12.75" x14ac:dyDescent="0.2">
      <c r="A505" s="27">
        <v>46028</v>
      </c>
      <c r="B505" s="19" t="s">
        <v>445</v>
      </c>
      <c r="C505" s="19" t="s">
        <v>473</v>
      </c>
      <c r="D505" s="19" t="s">
        <v>103</v>
      </c>
      <c r="E505" s="19" t="s">
        <v>474</v>
      </c>
      <c r="F505" s="19" t="s">
        <v>85</v>
      </c>
      <c r="G505" s="19">
        <v>-20.6</v>
      </c>
      <c r="H505" s="19">
        <v>-20.6</v>
      </c>
    </row>
    <row r="506" spans="1:8" ht="12.75" x14ac:dyDescent="0.2">
      <c r="A506" s="27">
        <v>46037</v>
      </c>
      <c r="B506" s="19" t="s">
        <v>445</v>
      </c>
      <c r="C506" s="19">
        <v>8</v>
      </c>
      <c r="D506" s="19" t="s">
        <v>157</v>
      </c>
      <c r="E506" s="19" t="s">
        <v>474</v>
      </c>
      <c r="F506" s="19" t="s">
        <v>85</v>
      </c>
      <c r="G506" s="19">
        <v>-248.24</v>
      </c>
      <c r="H506" s="19">
        <v>-268.83999999999997</v>
      </c>
    </row>
    <row r="507" spans="1:8" ht="12.75" x14ac:dyDescent="0.2">
      <c r="A507" s="27">
        <v>46037</v>
      </c>
      <c r="B507" s="19" t="s">
        <v>445</v>
      </c>
      <c r="C507" s="19">
        <v>1007</v>
      </c>
      <c r="D507" s="19" t="s">
        <v>155</v>
      </c>
      <c r="E507" s="19" t="s">
        <v>474</v>
      </c>
      <c r="F507" s="19" t="s">
        <v>85</v>
      </c>
      <c r="G507" s="19">
        <v>-243</v>
      </c>
      <c r="H507" s="19">
        <v>-511.84</v>
      </c>
    </row>
    <row r="508" spans="1:8" ht="12.75" x14ac:dyDescent="0.2">
      <c r="A508" s="27">
        <v>46037</v>
      </c>
      <c r="B508" s="19" t="s">
        <v>445</v>
      </c>
      <c r="C508" s="19">
        <v>7</v>
      </c>
      <c r="D508" s="19" t="s">
        <v>168</v>
      </c>
      <c r="E508" s="19" t="s">
        <v>474</v>
      </c>
      <c r="F508" s="19" t="s">
        <v>85</v>
      </c>
      <c r="G508" s="19">
        <v>-60.37</v>
      </c>
      <c r="H508" s="19">
        <v>-572.21</v>
      </c>
    </row>
    <row r="509" spans="1:8" ht="12.75" x14ac:dyDescent="0.2">
      <c r="A509" s="27">
        <v>46037</v>
      </c>
      <c r="B509" s="19" t="s">
        <v>445</v>
      </c>
      <c r="C509" s="19" t="s">
        <v>475</v>
      </c>
      <c r="D509" s="19" t="s">
        <v>169</v>
      </c>
      <c r="E509" s="19" t="s">
        <v>474</v>
      </c>
      <c r="F509" s="19" t="s">
        <v>85</v>
      </c>
      <c r="G509" s="19">
        <v>-99.64</v>
      </c>
      <c r="H509" s="19">
        <v>-671.85</v>
      </c>
    </row>
    <row r="510" spans="1:8" ht="12.75" x14ac:dyDescent="0.2">
      <c r="A510" s="27">
        <v>46037</v>
      </c>
      <c r="B510" s="19" t="s">
        <v>445</v>
      </c>
      <c r="C510" s="19" t="s">
        <v>476</v>
      </c>
      <c r="D510" s="19" t="s">
        <v>154</v>
      </c>
      <c r="E510" s="19" t="s">
        <v>474</v>
      </c>
      <c r="F510" s="19" t="s">
        <v>85</v>
      </c>
      <c r="G510" s="19">
        <v>-109.86</v>
      </c>
      <c r="H510" s="19">
        <v>-781.71</v>
      </c>
    </row>
    <row r="511" spans="1:8" ht="12.75" x14ac:dyDescent="0.2">
      <c r="A511" s="27">
        <v>46037</v>
      </c>
      <c r="B511" s="19" t="s">
        <v>445</v>
      </c>
      <c r="C511" s="19" t="s">
        <v>477</v>
      </c>
      <c r="D511" s="19" t="s">
        <v>160</v>
      </c>
      <c r="E511" s="19" t="s">
        <v>474</v>
      </c>
      <c r="F511" s="19" t="s">
        <v>85</v>
      </c>
      <c r="G511" s="19">
        <v>-71.989999999999995</v>
      </c>
      <c r="H511" s="19">
        <v>-853.7</v>
      </c>
    </row>
    <row r="512" spans="1:8" ht="12.75" x14ac:dyDescent="0.2">
      <c r="A512" s="27">
        <v>46037</v>
      </c>
      <c r="B512" s="19" t="s">
        <v>445</v>
      </c>
      <c r="C512" s="19" t="s">
        <v>478</v>
      </c>
      <c r="D512" s="19" t="s">
        <v>161</v>
      </c>
      <c r="E512" s="19" t="s">
        <v>474</v>
      </c>
      <c r="F512" s="19" t="s">
        <v>85</v>
      </c>
      <c r="G512" s="19">
        <v>-86.7</v>
      </c>
      <c r="H512" s="19">
        <v>-940.4</v>
      </c>
    </row>
    <row r="513" spans="1:8" ht="12.75" x14ac:dyDescent="0.2">
      <c r="A513" s="27">
        <v>46037</v>
      </c>
      <c r="B513" s="19" t="s">
        <v>445</v>
      </c>
      <c r="C513" s="19">
        <v>6</v>
      </c>
      <c r="D513" s="19" t="s">
        <v>152</v>
      </c>
      <c r="E513" s="19" t="s">
        <v>474</v>
      </c>
      <c r="F513" s="19" t="s">
        <v>85</v>
      </c>
      <c r="G513" s="19">
        <v>-149.65</v>
      </c>
      <c r="H513" s="19">
        <v>-1090.05</v>
      </c>
    </row>
    <row r="514" spans="1:8" ht="12.75" x14ac:dyDescent="0.2">
      <c r="A514" s="27">
        <v>46037</v>
      </c>
      <c r="B514" s="19" t="s">
        <v>445</v>
      </c>
      <c r="C514" s="19"/>
      <c r="D514" s="19" t="s">
        <v>162</v>
      </c>
      <c r="E514" s="19" t="s">
        <v>474</v>
      </c>
      <c r="F514" s="19" t="s">
        <v>85</v>
      </c>
      <c r="G514" s="19">
        <v>-54.61</v>
      </c>
      <c r="H514" s="19">
        <v>-1144.6600000000001</v>
      </c>
    </row>
    <row r="515" spans="1:8" ht="12.75" x14ac:dyDescent="0.2">
      <c r="A515" s="27">
        <v>46037</v>
      </c>
      <c r="B515" s="19" t="s">
        <v>445</v>
      </c>
      <c r="C515" s="19" t="s">
        <v>479</v>
      </c>
      <c r="D515" s="19" t="s">
        <v>171</v>
      </c>
      <c r="E515" s="19" t="s">
        <v>474</v>
      </c>
      <c r="F515" s="19" t="s">
        <v>85</v>
      </c>
      <c r="G515" s="19">
        <v>-292.61</v>
      </c>
      <c r="H515" s="19">
        <v>-1437.27</v>
      </c>
    </row>
    <row r="516" spans="1:8" ht="12.75" x14ac:dyDescent="0.2">
      <c r="A516" s="27">
        <v>46037</v>
      </c>
      <c r="B516" s="19" t="s">
        <v>445</v>
      </c>
      <c r="C516" s="19">
        <v>6</v>
      </c>
      <c r="D516" s="19" t="s">
        <v>166</v>
      </c>
      <c r="E516" s="19" t="s">
        <v>474</v>
      </c>
      <c r="F516" s="19" t="s">
        <v>85</v>
      </c>
      <c r="G516" s="19">
        <v>-60.9</v>
      </c>
      <c r="H516" s="19">
        <v>-1498.17</v>
      </c>
    </row>
    <row r="517" spans="1:8" ht="12.75" x14ac:dyDescent="0.2">
      <c r="A517" s="27">
        <v>46037</v>
      </c>
      <c r="B517" s="19" t="s">
        <v>445</v>
      </c>
      <c r="C517" s="19" t="s">
        <v>480</v>
      </c>
      <c r="D517" s="19" t="s">
        <v>103</v>
      </c>
      <c r="E517" s="19" t="s">
        <v>474</v>
      </c>
      <c r="F517" s="19" t="s">
        <v>85</v>
      </c>
      <c r="G517" s="19">
        <v>-20.6</v>
      </c>
      <c r="H517" s="19">
        <v>-1518.77</v>
      </c>
    </row>
    <row r="518" spans="1:8" ht="12.75" x14ac:dyDescent="0.2">
      <c r="A518" s="27">
        <v>46043</v>
      </c>
      <c r="B518" s="19" t="s">
        <v>445</v>
      </c>
      <c r="C518" s="19">
        <v>260140042574</v>
      </c>
      <c r="D518" s="19" t="s">
        <v>185</v>
      </c>
      <c r="E518" s="19" t="s">
        <v>481</v>
      </c>
      <c r="F518" s="19" t="s">
        <v>85</v>
      </c>
      <c r="G518" s="19">
        <v>13115.04</v>
      </c>
      <c r="H518" s="19">
        <v>11596.27</v>
      </c>
    </row>
    <row r="519" spans="1:8" ht="12.75" x14ac:dyDescent="0.2">
      <c r="A519" s="27">
        <v>46043</v>
      </c>
      <c r="B519" s="19" t="s">
        <v>445</v>
      </c>
      <c r="C519" s="19">
        <v>253490043551</v>
      </c>
      <c r="D519" s="19" t="s">
        <v>185</v>
      </c>
      <c r="E519" s="19" t="s">
        <v>482</v>
      </c>
      <c r="F519" s="19" t="s">
        <v>85</v>
      </c>
      <c r="G519" s="19">
        <v>15898.14</v>
      </c>
      <c r="H519" s="19">
        <v>27494.41</v>
      </c>
    </row>
    <row r="520" spans="1:8" ht="12.75" x14ac:dyDescent="0.2">
      <c r="A520" s="27">
        <v>46051</v>
      </c>
      <c r="B520" s="19" t="s">
        <v>445</v>
      </c>
      <c r="C520" s="19" t="s">
        <v>483</v>
      </c>
      <c r="D520" s="19" t="s">
        <v>205</v>
      </c>
      <c r="E520" s="19" t="s">
        <v>484</v>
      </c>
      <c r="F520" s="19" t="s">
        <v>85</v>
      </c>
      <c r="G520" s="19">
        <v>1667.24</v>
      </c>
      <c r="H520" s="19">
        <v>29161.65</v>
      </c>
    </row>
    <row r="521" spans="1:8" ht="12.75" x14ac:dyDescent="0.2">
      <c r="A521" s="27">
        <v>46051</v>
      </c>
      <c r="B521" s="19" t="s">
        <v>445</v>
      </c>
      <c r="C521" s="19" t="s">
        <v>485</v>
      </c>
      <c r="D521" s="19" t="s">
        <v>205</v>
      </c>
      <c r="E521" s="19" t="s">
        <v>486</v>
      </c>
      <c r="F521" s="19" t="s">
        <v>85</v>
      </c>
      <c r="G521" s="19">
        <v>1443.07</v>
      </c>
      <c r="H521" s="19">
        <v>30604.720000000001</v>
      </c>
    </row>
    <row r="522" spans="1:8" ht="12.75" x14ac:dyDescent="0.2">
      <c r="A522" s="27">
        <v>46052</v>
      </c>
      <c r="B522" s="19" t="s">
        <v>445</v>
      </c>
      <c r="C522" s="19">
        <v>1007</v>
      </c>
      <c r="D522" s="19" t="s">
        <v>155</v>
      </c>
      <c r="E522" s="19" t="s">
        <v>474</v>
      </c>
      <c r="F522" s="19" t="s">
        <v>85</v>
      </c>
      <c r="G522" s="19">
        <v>-243</v>
      </c>
      <c r="H522" s="19">
        <v>30361.72</v>
      </c>
    </row>
    <row r="523" spans="1:8" ht="12.75" x14ac:dyDescent="0.2">
      <c r="A523" s="27">
        <v>46052</v>
      </c>
      <c r="B523" s="19" t="s">
        <v>445</v>
      </c>
      <c r="C523" s="19">
        <v>7</v>
      </c>
      <c r="D523" s="19" t="s">
        <v>166</v>
      </c>
      <c r="E523" s="19" t="s">
        <v>474</v>
      </c>
      <c r="F523" s="19" t="s">
        <v>85</v>
      </c>
      <c r="G523" s="19">
        <v>-60.9</v>
      </c>
      <c r="H523" s="19">
        <v>30300.82</v>
      </c>
    </row>
    <row r="524" spans="1:8" ht="12.75" x14ac:dyDescent="0.2">
      <c r="A524" s="27">
        <v>46052</v>
      </c>
      <c r="B524" s="19" t="s">
        <v>445</v>
      </c>
      <c r="C524" s="19" t="s">
        <v>487</v>
      </c>
      <c r="D524" s="19" t="s">
        <v>103</v>
      </c>
      <c r="E524" s="19" t="s">
        <v>474</v>
      </c>
      <c r="F524" s="19" t="s">
        <v>85</v>
      </c>
      <c r="G524" s="19">
        <v>-20.6</v>
      </c>
      <c r="H524" s="19">
        <v>30280.22</v>
      </c>
    </row>
    <row r="525" spans="1:8" ht="12.75" x14ac:dyDescent="0.2">
      <c r="A525" s="27">
        <v>46052</v>
      </c>
      <c r="B525" s="19" t="s">
        <v>445</v>
      </c>
      <c r="C525" s="19" t="s">
        <v>488</v>
      </c>
      <c r="D525" s="19" t="s">
        <v>171</v>
      </c>
      <c r="E525" s="19" t="s">
        <v>474</v>
      </c>
      <c r="F525" s="19" t="s">
        <v>85</v>
      </c>
      <c r="G525" s="19">
        <v>-292.61</v>
      </c>
      <c r="H525" s="19">
        <v>29987.61</v>
      </c>
    </row>
    <row r="526" spans="1:8" ht="12.75" x14ac:dyDescent="0.2">
      <c r="A526" s="27">
        <v>46052</v>
      </c>
      <c r="B526" s="19" t="s">
        <v>445</v>
      </c>
      <c r="C526" s="19">
        <v>9</v>
      </c>
      <c r="D526" s="19" t="s">
        <v>157</v>
      </c>
      <c r="E526" s="19" t="s">
        <v>474</v>
      </c>
      <c r="F526" s="19" t="s">
        <v>85</v>
      </c>
      <c r="G526" s="19">
        <v>-248.24</v>
      </c>
      <c r="H526" s="19">
        <v>29739.37</v>
      </c>
    </row>
    <row r="527" spans="1:8" ht="12.75" x14ac:dyDescent="0.2">
      <c r="A527" s="27">
        <v>46052</v>
      </c>
      <c r="B527" s="19" t="s">
        <v>445</v>
      </c>
      <c r="C527" s="19" t="s">
        <v>489</v>
      </c>
      <c r="D527" s="19" t="s">
        <v>161</v>
      </c>
      <c r="E527" s="19" t="s">
        <v>474</v>
      </c>
      <c r="F527" s="19" t="s">
        <v>85</v>
      </c>
      <c r="G527" s="19">
        <v>-86.7</v>
      </c>
      <c r="H527" s="19">
        <v>29652.67</v>
      </c>
    </row>
    <row r="528" spans="1:8" ht="12.75" x14ac:dyDescent="0.2">
      <c r="A528" s="27">
        <v>46052</v>
      </c>
      <c r="B528" s="19" t="s">
        <v>445</v>
      </c>
      <c r="C528" s="19" t="s">
        <v>490</v>
      </c>
      <c r="D528" s="19" t="s">
        <v>154</v>
      </c>
      <c r="E528" s="19" t="s">
        <v>474</v>
      </c>
      <c r="F528" s="19" t="s">
        <v>85</v>
      </c>
      <c r="G528" s="19">
        <v>-109.86</v>
      </c>
      <c r="H528" s="19">
        <v>29542.81</v>
      </c>
    </row>
    <row r="529" spans="1:8" ht="12.75" x14ac:dyDescent="0.2">
      <c r="A529" s="27">
        <v>46052</v>
      </c>
      <c r="B529" s="19" t="s">
        <v>445</v>
      </c>
      <c r="C529" s="19">
        <v>8</v>
      </c>
      <c r="D529" s="19" t="s">
        <v>152</v>
      </c>
      <c r="E529" s="19" t="s">
        <v>474</v>
      </c>
      <c r="F529" s="19" t="s">
        <v>85</v>
      </c>
      <c r="G529" s="19">
        <v>-149.65</v>
      </c>
      <c r="H529" s="19">
        <v>29393.16</v>
      </c>
    </row>
    <row r="530" spans="1:8" ht="12.75" x14ac:dyDescent="0.2">
      <c r="A530" s="27">
        <v>46052</v>
      </c>
      <c r="B530" s="19" t="s">
        <v>445</v>
      </c>
      <c r="C530" s="19" t="s">
        <v>491</v>
      </c>
      <c r="D530" s="19" t="s">
        <v>160</v>
      </c>
      <c r="E530" s="19" t="s">
        <v>474</v>
      </c>
      <c r="F530" s="19" t="s">
        <v>85</v>
      </c>
      <c r="G530" s="19">
        <v>-71.989999999999995</v>
      </c>
      <c r="H530" s="19">
        <v>29321.17</v>
      </c>
    </row>
    <row r="531" spans="1:8" ht="12.75" x14ac:dyDescent="0.2">
      <c r="A531" s="27">
        <v>46053</v>
      </c>
      <c r="B531" s="19" t="s">
        <v>445</v>
      </c>
      <c r="C531" s="19" t="s">
        <v>492</v>
      </c>
      <c r="D531" s="19" t="s">
        <v>169</v>
      </c>
      <c r="E531" s="19" t="s">
        <v>474</v>
      </c>
      <c r="F531" s="19" t="s">
        <v>85</v>
      </c>
      <c r="G531" s="19">
        <v>-99.64</v>
      </c>
      <c r="H531" s="19">
        <v>29221.53</v>
      </c>
    </row>
    <row r="532" spans="1:8" ht="12.75" x14ac:dyDescent="0.2">
      <c r="A532" s="27">
        <v>46053</v>
      </c>
      <c r="B532" s="19" t="s">
        <v>445</v>
      </c>
      <c r="C532" s="19">
        <v>8</v>
      </c>
      <c r="D532" s="19" t="s">
        <v>168</v>
      </c>
      <c r="E532" s="19" t="s">
        <v>474</v>
      </c>
      <c r="F532" s="19" t="s">
        <v>85</v>
      </c>
      <c r="G532" s="19">
        <v>-60.37</v>
      </c>
      <c r="H532" s="19">
        <v>29161.16</v>
      </c>
    </row>
    <row r="533" spans="1:8" ht="12.75" x14ac:dyDescent="0.2">
      <c r="A533" s="15" t="s">
        <v>493</v>
      </c>
      <c r="B533" s="16"/>
      <c r="C533" s="16"/>
      <c r="D533" s="16"/>
      <c r="E533" s="16"/>
      <c r="F533" s="16"/>
      <c r="G533" s="16">
        <v>29161.16</v>
      </c>
      <c r="H533" s="16"/>
    </row>
    <row r="534" spans="1:8" ht="12.75" x14ac:dyDescent="0.2">
      <c r="A534" s="12" t="s">
        <v>494</v>
      </c>
      <c r="B534" s="13"/>
      <c r="C534" s="13"/>
      <c r="D534" s="13"/>
      <c r="E534" s="13"/>
      <c r="F534" s="13"/>
      <c r="G534" s="13"/>
      <c r="H534" s="13"/>
    </row>
    <row r="535" spans="1:8" ht="12.75" x14ac:dyDescent="0.2">
      <c r="A535" s="15" t="s">
        <v>495</v>
      </c>
      <c r="B535" s="16"/>
      <c r="C535" s="16"/>
      <c r="D535" s="16"/>
      <c r="E535" s="16"/>
      <c r="F535" s="16"/>
      <c r="G535" s="16"/>
      <c r="H535" s="16"/>
    </row>
    <row r="536" spans="1:8" ht="12.75" x14ac:dyDescent="0.2">
      <c r="A536" s="27">
        <v>46052</v>
      </c>
      <c r="B536" s="19" t="s">
        <v>445</v>
      </c>
      <c r="C536" s="19" t="s">
        <v>496</v>
      </c>
      <c r="D536" s="19" t="s">
        <v>154</v>
      </c>
      <c r="E536" s="19" t="s">
        <v>497</v>
      </c>
      <c r="F536" s="19" t="s">
        <v>85</v>
      </c>
      <c r="G536" s="19">
        <v>50</v>
      </c>
      <c r="H536" s="19">
        <v>50</v>
      </c>
    </row>
    <row r="537" spans="1:8" ht="12.75" x14ac:dyDescent="0.2">
      <c r="A537" s="15" t="s">
        <v>498</v>
      </c>
      <c r="B537" s="16"/>
      <c r="C537" s="16"/>
      <c r="D537" s="16"/>
      <c r="E537" s="16"/>
      <c r="F537" s="16"/>
      <c r="G537" s="16">
        <v>50</v>
      </c>
      <c r="H537" s="16"/>
    </row>
    <row r="538" spans="1:8" ht="12.75" x14ac:dyDescent="0.2">
      <c r="A538" s="15" t="s">
        <v>499</v>
      </c>
      <c r="B538" s="16"/>
      <c r="C538" s="16"/>
      <c r="D538" s="16"/>
      <c r="E538" s="16"/>
      <c r="F538" s="16"/>
      <c r="G538" s="16"/>
      <c r="H538" s="16"/>
    </row>
    <row r="539" spans="1:8" ht="12.75" x14ac:dyDescent="0.2">
      <c r="A539" s="27">
        <v>46053</v>
      </c>
      <c r="B539" s="19" t="s">
        <v>445</v>
      </c>
      <c r="C539" s="19">
        <v>118</v>
      </c>
      <c r="D539" s="19" t="s">
        <v>86</v>
      </c>
      <c r="E539" s="19" t="s">
        <v>500</v>
      </c>
      <c r="F539" s="19" t="s">
        <v>85</v>
      </c>
      <c r="G539" s="19">
        <v>2308.67</v>
      </c>
      <c r="H539" s="19">
        <v>2308.67</v>
      </c>
    </row>
    <row r="540" spans="1:8" ht="12.75" x14ac:dyDescent="0.2">
      <c r="A540" s="15" t="s">
        <v>501</v>
      </c>
      <c r="B540" s="16"/>
      <c r="C540" s="16"/>
      <c r="D540" s="16"/>
      <c r="E540" s="16"/>
      <c r="F540" s="16"/>
      <c r="G540" s="16">
        <v>2308.67</v>
      </c>
      <c r="H540" s="16"/>
    </row>
    <row r="541" spans="1:8" ht="12.75" x14ac:dyDescent="0.2">
      <c r="A541" s="15" t="s">
        <v>502</v>
      </c>
      <c r="B541" s="16"/>
      <c r="C541" s="16"/>
      <c r="D541" s="16"/>
      <c r="E541" s="16"/>
      <c r="F541" s="16"/>
      <c r="G541" s="16"/>
      <c r="H541" s="16"/>
    </row>
    <row r="542" spans="1:8" ht="12.75" x14ac:dyDescent="0.2">
      <c r="A542" s="27">
        <v>46024</v>
      </c>
      <c r="B542" s="19" t="s">
        <v>445</v>
      </c>
      <c r="C542" s="19"/>
      <c r="D542" s="19" t="s">
        <v>84</v>
      </c>
      <c r="E542" s="19" t="s">
        <v>503</v>
      </c>
      <c r="F542" s="19" t="s">
        <v>85</v>
      </c>
      <c r="G542" s="19">
        <v>1119.0899999999999</v>
      </c>
      <c r="H542" s="19">
        <v>1119.0899999999999</v>
      </c>
    </row>
    <row r="543" spans="1:8" ht="12.75" x14ac:dyDescent="0.2">
      <c r="A543" s="27">
        <v>46024</v>
      </c>
      <c r="B543" s="19" t="s">
        <v>445</v>
      </c>
      <c r="C543" s="19"/>
      <c r="D543" s="19" t="s">
        <v>86</v>
      </c>
      <c r="E543" s="19" t="s">
        <v>504</v>
      </c>
      <c r="F543" s="19" t="s">
        <v>85</v>
      </c>
      <c r="G543" s="19">
        <v>1737.48</v>
      </c>
      <c r="H543" s="19">
        <v>2856.57</v>
      </c>
    </row>
    <row r="544" spans="1:8" ht="12.75" x14ac:dyDescent="0.2">
      <c r="A544" s="27">
        <v>46027</v>
      </c>
      <c r="B544" s="19" t="s">
        <v>445</v>
      </c>
      <c r="C544" s="19">
        <v>114</v>
      </c>
      <c r="D544" s="19" t="s">
        <v>86</v>
      </c>
      <c r="E544" s="19" t="s">
        <v>505</v>
      </c>
      <c r="F544" s="19" t="s">
        <v>85</v>
      </c>
      <c r="G544" s="19">
        <v>1998.02</v>
      </c>
      <c r="H544" s="19">
        <v>4854.59</v>
      </c>
    </row>
    <row r="545" spans="1:8" ht="12.75" x14ac:dyDescent="0.2">
      <c r="A545" s="27">
        <v>46037</v>
      </c>
      <c r="B545" s="19" t="s">
        <v>445</v>
      </c>
      <c r="C545" s="19" t="s">
        <v>479</v>
      </c>
      <c r="D545" s="19" t="s">
        <v>171</v>
      </c>
      <c r="E545" s="19" t="s">
        <v>506</v>
      </c>
      <c r="F545" s="19" t="s">
        <v>85</v>
      </c>
      <c r="G545" s="19">
        <v>6042</v>
      </c>
      <c r="H545" s="19">
        <v>10896.59</v>
      </c>
    </row>
    <row r="546" spans="1:8" ht="12.75" x14ac:dyDescent="0.2">
      <c r="A546" s="27">
        <v>46050</v>
      </c>
      <c r="B546" s="19" t="s">
        <v>445</v>
      </c>
      <c r="C546" s="19" t="s">
        <v>507</v>
      </c>
      <c r="D546" s="19" t="s">
        <v>198</v>
      </c>
      <c r="E546" s="19" t="s">
        <v>508</v>
      </c>
      <c r="F546" s="19" t="s">
        <v>85</v>
      </c>
      <c r="G546" s="19">
        <v>796</v>
      </c>
      <c r="H546" s="19">
        <v>11692.59</v>
      </c>
    </row>
    <row r="547" spans="1:8" ht="12.75" x14ac:dyDescent="0.2">
      <c r="A547" s="15" t="s">
        <v>509</v>
      </c>
      <c r="B547" s="16"/>
      <c r="C547" s="16"/>
      <c r="D547" s="16"/>
      <c r="E547" s="16"/>
      <c r="F547" s="16"/>
      <c r="G547" s="16">
        <v>11692.59</v>
      </c>
      <c r="H547" s="16"/>
    </row>
    <row r="548" spans="1:8" ht="12.75" x14ac:dyDescent="0.2">
      <c r="A548" s="15" t="s">
        <v>510</v>
      </c>
      <c r="B548" s="16"/>
      <c r="C548" s="16"/>
      <c r="D548" s="16"/>
      <c r="E548" s="16"/>
      <c r="F548" s="16"/>
      <c r="G548" s="16">
        <v>14051.26</v>
      </c>
      <c r="H548" s="16"/>
    </row>
    <row r="549" spans="1:8" ht="12.75" x14ac:dyDescent="0.2">
      <c r="A549" s="12" t="s">
        <v>511</v>
      </c>
      <c r="B549" s="13"/>
      <c r="C549" s="13"/>
      <c r="D549" s="13"/>
      <c r="E549" s="13"/>
      <c r="F549" s="13"/>
      <c r="G549" s="13"/>
      <c r="H549" s="13"/>
    </row>
    <row r="550" spans="1:8" ht="12.75" x14ac:dyDescent="0.2">
      <c r="A550" s="27">
        <v>46042</v>
      </c>
      <c r="B550" s="19" t="s">
        <v>445</v>
      </c>
      <c r="C550" s="19" t="s">
        <v>512</v>
      </c>
      <c r="D550" s="19" t="s">
        <v>179</v>
      </c>
      <c r="E550" s="19" t="s">
        <v>513</v>
      </c>
      <c r="F550" s="19" t="s">
        <v>85</v>
      </c>
      <c r="G550" s="19">
        <v>1289.54</v>
      </c>
      <c r="H550" s="19">
        <v>1289.54</v>
      </c>
    </row>
    <row r="551" spans="1:8" ht="12.75" x14ac:dyDescent="0.2">
      <c r="A551" s="15" t="s">
        <v>514</v>
      </c>
      <c r="B551" s="16"/>
      <c r="C551" s="16"/>
      <c r="D551" s="16"/>
      <c r="E551" s="16"/>
      <c r="F551" s="16"/>
      <c r="G551" s="16">
        <v>1289.54</v>
      </c>
      <c r="H551" s="16"/>
    </row>
    <row r="552" spans="1:8" ht="12.75" x14ac:dyDescent="0.2">
      <c r="A552" s="12" t="s">
        <v>100</v>
      </c>
      <c r="B552" s="13"/>
      <c r="C552" s="13"/>
      <c r="D552" s="13"/>
      <c r="E552" s="13"/>
      <c r="F552" s="13"/>
      <c r="G552" s="13"/>
      <c r="H552" s="13"/>
    </row>
    <row r="553" spans="1:8" ht="12.75" x14ac:dyDescent="0.2">
      <c r="A553" s="27">
        <v>46027</v>
      </c>
      <c r="B553" s="19" t="s">
        <v>76</v>
      </c>
      <c r="C553" s="19"/>
      <c r="D553" s="19" t="s">
        <v>98</v>
      </c>
      <c r="E553" s="19" t="s">
        <v>99</v>
      </c>
      <c r="F553" s="19" t="s">
        <v>71</v>
      </c>
      <c r="G553" s="19">
        <v>373.26</v>
      </c>
      <c r="H553" s="19">
        <v>373.26</v>
      </c>
    </row>
    <row r="554" spans="1:8" ht="12.75" x14ac:dyDescent="0.2">
      <c r="A554" s="15" t="s">
        <v>515</v>
      </c>
      <c r="B554" s="16"/>
      <c r="C554" s="16"/>
      <c r="D554" s="16"/>
      <c r="E554" s="16"/>
      <c r="F554" s="16"/>
      <c r="G554" s="16">
        <v>373.26</v>
      </c>
      <c r="H554" s="16"/>
    </row>
    <row r="555" spans="1:8" ht="12.75" x14ac:dyDescent="0.2">
      <c r="A555" s="12" t="s">
        <v>516</v>
      </c>
      <c r="B555" s="13"/>
      <c r="C555" s="13"/>
      <c r="D555" s="13"/>
      <c r="E555" s="13"/>
      <c r="F555" s="13"/>
      <c r="G555" s="13"/>
      <c r="H555" s="13"/>
    </row>
    <row r="556" spans="1:8" ht="12.75" x14ac:dyDescent="0.2">
      <c r="A556" s="15" t="s">
        <v>517</v>
      </c>
      <c r="B556" s="16"/>
      <c r="C556" s="16"/>
      <c r="D556" s="16"/>
      <c r="E556" s="16"/>
      <c r="F556" s="16"/>
      <c r="G556" s="16"/>
      <c r="H556" s="16"/>
    </row>
    <row r="557" spans="1:8" ht="12.75" x14ac:dyDescent="0.2">
      <c r="A557" s="27">
        <v>46037</v>
      </c>
      <c r="B557" s="19" t="s">
        <v>445</v>
      </c>
      <c r="C557" s="19" t="s">
        <v>518</v>
      </c>
      <c r="D557" s="19" t="s">
        <v>167</v>
      </c>
      <c r="E557" s="19" t="s">
        <v>519</v>
      </c>
      <c r="F557" s="19" t="s">
        <v>85</v>
      </c>
      <c r="G557" s="19">
        <v>1600</v>
      </c>
      <c r="H557" s="19">
        <v>1600</v>
      </c>
    </row>
    <row r="558" spans="1:8" ht="12.75" x14ac:dyDescent="0.2">
      <c r="A558" s="27">
        <v>46052</v>
      </c>
      <c r="B558" s="19" t="s">
        <v>445</v>
      </c>
      <c r="C558" s="19" t="s">
        <v>520</v>
      </c>
      <c r="D558" s="19" t="s">
        <v>167</v>
      </c>
      <c r="E558" s="19" t="s">
        <v>521</v>
      </c>
      <c r="F558" s="19" t="s">
        <v>85</v>
      </c>
      <c r="G558" s="19">
        <v>1600</v>
      </c>
      <c r="H558" s="19">
        <v>3200</v>
      </c>
    </row>
    <row r="559" spans="1:8" ht="12.75" x14ac:dyDescent="0.2">
      <c r="A559" s="15" t="s">
        <v>522</v>
      </c>
      <c r="B559" s="16"/>
      <c r="C559" s="16"/>
      <c r="D559" s="16"/>
      <c r="E559" s="16"/>
      <c r="F559" s="16"/>
      <c r="G559" s="16">
        <v>3200</v>
      </c>
      <c r="H559" s="16"/>
    </row>
    <row r="560" spans="1:8" ht="12.75" x14ac:dyDescent="0.2">
      <c r="A560" s="15" t="s">
        <v>523</v>
      </c>
      <c r="B560" s="16"/>
      <c r="C560" s="16"/>
      <c r="D560" s="16"/>
      <c r="E560" s="16"/>
      <c r="F560" s="16"/>
      <c r="G560" s="16"/>
      <c r="H560" s="16"/>
    </row>
    <row r="561" spans="1:8" ht="12.75" x14ac:dyDescent="0.2">
      <c r="A561" s="27">
        <v>46027</v>
      </c>
      <c r="B561" s="19" t="s">
        <v>445</v>
      </c>
      <c r="C561" s="19">
        <v>1198</v>
      </c>
      <c r="D561" s="19" t="s">
        <v>101</v>
      </c>
      <c r="E561" s="19" t="s">
        <v>524</v>
      </c>
      <c r="F561" s="19" t="s">
        <v>85</v>
      </c>
      <c r="G561" s="19">
        <v>15000</v>
      </c>
      <c r="H561" s="19">
        <v>15000</v>
      </c>
    </row>
    <row r="562" spans="1:8" ht="12.75" x14ac:dyDescent="0.2">
      <c r="A562" s="27">
        <v>46027</v>
      </c>
      <c r="B562" s="19" t="s">
        <v>445</v>
      </c>
      <c r="C562" s="19">
        <v>114</v>
      </c>
      <c r="D562" s="19" t="s">
        <v>86</v>
      </c>
      <c r="E562" s="19" t="s">
        <v>525</v>
      </c>
      <c r="F562" s="19" t="s">
        <v>85</v>
      </c>
      <c r="G562" s="19">
        <v>12400</v>
      </c>
      <c r="H562" s="19">
        <v>27400</v>
      </c>
    </row>
    <row r="563" spans="1:8" ht="12.75" x14ac:dyDescent="0.2">
      <c r="A563" s="27">
        <v>46028</v>
      </c>
      <c r="B563" s="19" t="s">
        <v>445</v>
      </c>
      <c r="C563" s="19" t="s">
        <v>473</v>
      </c>
      <c r="D563" s="19" t="s">
        <v>103</v>
      </c>
      <c r="E563" s="19" t="s">
        <v>526</v>
      </c>
      <c r="F563" s="19" t="s">
        <v>85</v>
      </c>
      <c r="G563" s="19">
        <v>2583.34</v>
      </c>
      <c r="H563" s="19">
        <v>29983.34</v>
      </c>
    </row>
    <row r="564" spans="1:8" ht="12.75" x14ac:dyDescent="0.2">
      <c r="A564" s="27">
        <v>46030</v>
      </c>
      <c r="B564" s="19" t="s">
        <v>76</v>
      </c>
      <c r="C564" s="19" t="s">
        <v>83</v>
      </c>
      <c r="D564" s="19" t="s">
        <v>84</v>
      </c>
      <c r="E564" s="19" t="s">
        <v>527</v>
      </c>
      <c r="F564" s="19" t="s">
        <v>71</v>
      </c>
      <c r="G564" s="19">
        <v>12400</v>
      </c>
      <c r="H564" s="19">
        <v>42383.34</v>
      </c>
    </row>
    <row r="565" spans="1:8" ht="12.75" x14ac:dyDescent="0.2">
      <c r="A565" s="27">
        <v>46035</v>
      </c>
      <c r="B565" s="19" t="s">
        <v>445</v>
      </c>
      <c r="C565" s="19" t="s">
        <v>528</v>
      </c>
      <c r="D565" s="19" t="s">
        <v>140</v>
      </c>
      <c r="E565" s="19" t="s">
        <v>529</v>
      </c>
      <c r="F565" s="19" t="s">
        <v>85</v>
      </c>
      <c r="G565" s="19">
        <v>2000</v>
      </c>
      <c r="H565" s="19">
        <v>44383.34</v>
      </c>
    </row>
    <row r="566" spans="1:8" ht="12.75" x14ac:dyDescent="0.2">
      <c r="A566" s="27">
        <v>46036</v>
      </c>
      <c r="B566" s="19" t="s">
        <v>445</v>
      </c>
      <c r="C566" s="19" t="s">
        <v>530</v>
      </c>
      <c r="D566" s="19" t="s">
        <v>143</v>
      </c>
      <c r="E566" s="19" t="s">
        <v>531</v>
      </c>
      <c r="F566" s="19" t="s">
        <v>85</v>
      </c>
      <c r="G566" s="19">
        <v>2125</v>
      </c>
      <c r="H566" s="19">
        <v>46508.34</v>
      </c>
    </row>
    <row r="567" spans="1:8" ht="12.75" x14ac:dyDescent="0.2">
      <c r="A567" s="27">
        <v>46037</v>
      </c>
      <c r="B567" s="19" t="s">
        <v>445</v>
      </c>
      <c r="C567" s="19" t="s">
        <v>477</v>
      </c>
      <c r="D567" s="19" t="s">
        <v>160</v>
      </c>
      <c r="E567" s="19" t="s">
        <v>532</v>
      </c>
      <c r="F567" s="19" t="s">
        <v>85</v>
      </c>
      <c r="G567" s="19">
        <v>2437.5</v>
      </c>
      <c r="H567" s="19">
        <v>48945.84</v>
      </c>
    </row>
    <row r="568" spans="1:8" ht="12.75" x14ac:dyDescent="0.2">
      <c r="A568" s="27">
        <v>46037</v>
      </c>
      <c r="B568" s="19" t="s">
        <v>445</v>
      </c>
      <c r="C568" s="19" t="s">
        <v>533</v>
      </c>
      <c r="D568" s="19" t="s">
        <v>170</v>
      </c>
      <c r="E568" s="19" t="s">
        <v>534</v>
      </c>
      <c r="F568" s="19" t="s">
        <v>85</v>
      </c>
      <c r="G568" s="19">
        <v>6250</v>
      </c>
      <c r="H568" s="19">
        <v>55195.839999999997</v>
      </c>
    </row>
    <row r="569" spans="1:8" ht="12.75" x14ac:dyDescent="0.2">
      <c r="A569" s="27">
        <v>46037</v>
      </c>
      <c r="B569" s="19" t="s">
        <v>445</v>
      </c>
      <c r="C569" s="19" t="s">
        <v>478</v>
      </c>
      <c r="D569" s="19" t="s">
        <v>161</v>
      </c>
      <c r="E569" s="19" t="s">
        <v>506</v>
      </c>
      <c r="F569" s="19" t="s">
        <v>85</v>
      </c>
      <c r="G569" s="19">
        <v>2583.34</v>
      </c>
      <c r="H569" s="19">
        <v>57779.18</v>
      </c>
    </row>
    <row r="570" spans="1:8" ht="12.75" x14ac:dyDescent="0.2">
      <c r="A570" s="27">
        <v>46037</v>
      </c>
      <c r="B570" s="19" t="s">
        <v>445</v>
      </c>
      <c r="C570" s="19">
        <v>422</v>
      </c>
      <c r="D570" s="19" t="s">
        <v>159</v>
      </c>
      <c r="E570" s="19" t="s">
        <v>535</v>
      </c>
      <c r="F570" s="19" t="s">
        <v>85</v>
      </c>
      <c r="G570" s="19">
        <v>4000</v>
      </c>
      <c r="H570" s="19">
        <v>61779.18</v>
      </c>
    </row>
    <row r="571" spans="1:8" ht="12.75" x14ac:dyDescent="0.2">
      <c r="A571" s="27">
        <v>46037</v>
      </c>
      <c r="B571" s="19" t="s">
        <v>445</v>
      </c>
      <c r="C571" s="19" t="s">
        <v>536</v>
      </c>
      <c r="D571" s="19" t="s">
        <v>156</v>
      </c>
      <c r="E571" s="19" t="s">
        <v>537</v>
      </c>
      <c r="F571" s="19" t="s">
        <v>85</v>
      </c>
      <c r="G571" s="19">
        <v>8000</v>
      </c>
      <c r="H571" s="19">
        <v>69779.179999999993</v>
      </c>
    </row>
    <row r="572" spans="1:8" ht="12.75" x14ac:dyDescent="0.2">
      <c r="A572" s="27">
        <v>46037</v>
      </c>
      <c r="B572" s="19" t="s">
        <v>445</v>
      </c>
      <c r="C572" s="19">
        <v>1007</v>
      </c>
      <c r="D572" s="19" t="s">
        <v>155</v>
      </c>
      <c r="E572" s="19" t="s">
        <v>506</v>
      </c>
      <c r="F572" s="19" t="s">
        <v>85</v>
      </c>
      <c r="G572" s="19">
        <v>7916.67</v>
      </c>
      <c r="H572" s="19">
        <v>77695.850000000006</v>
      </c>
    </row>
    <row r="573" spans="1:8" ht="12.75" x14ac:dyDescent="0.2">
      <c r="A573" s="27">
        <v>46037</v>
      </c>
      <c r="B573" s="19" t="s">
        <v>445</v>
      </c>
      <c r="C573" s="19">
        <v>11326</v>
      </c>
      <c r="D573" s="19" t="s">
        <v>165</v>
      </c>
      <c r="E573" s="19" t="s">
        <v>538</v>
      </c>
      <c r="F573" s="19" t="s">
        <v>85</v>
      </c>
      <c r="G573" s="19">
        <v>4612.5</v>
      </c>
      <c r="H573" s="19">
        <v>82308.350000000006</v>
      </c>
    </row>
    <row r="574" spans="1:8" ht="12.75" x14ac:dyDescent="0.2">
      <c r="A574" s="27">
        <v>46037</v>
      </c>
      <c r="B574" s="19" t="s">
        <v>445</v>
      </c>
      <c r="C574" s="19">
        <v>8</v>
      </c>
      <c r="D574" s="19" t="s">
        <v>157</v>
      </c>
      <c r="E574" s="19" t="s">
        <v>506</v>
      </c>
      <c r="F574" s="19" t="s">
        <v>85</v>
      </c>
      <c r="G574" s="19">
        <v>4583</v>
      </c>
      <c r="H574" s="19">
        <v>86891.35</v>
      </c>
    </row>
    <row r="575" spans="1:8" ht="12.75" x14ac:dyDescent="0.2">
      <c r="A575" s="27">
        <v>46037</v>
      </c>
      <c r="B575" s="19" t="s">
        <v>445</v>
      </c>
      <c r="C575" s="19" t="s">
        <v>480</v>
      </c>
      <c r="D575" s="19" t="s">
        <v>103</v>
      </c>
      <c r="E575" s="19" t="s">
        <v>506</v>
      </c>
      <c r="F575" s="19" t="s">
        <v>85</v>
      </c>
      <c r="G575" s="19">
        <v>2583.34</v>
      </c>
      <c r="H575" s="19">
        <v>89474.69</v>
      </c>
    </row>
    <row r="576" spans="1:8" ht="12.75" x14ac:dyDescent="0.2">
      <c r="A576" s="27">
        <v>46037</v>
      </c>
      <c r="B576" s="19" t="s">
        <v>445</v>
      </c>
      <c r="C576" s="19">
        <v>116</v>
      </c>
      <c r="D576" s="19" t="s">
        <v>86</v>
      </c>
      <c r="E576" s="19" t="s">
        <v>539</v>
      </c>
      <c r="F576" s="19" t="s">
        <v>85</v>
      </c>
      <c r="G576" s="19">
        <v>-1737.48</v>
      </c>
      <c r="H576" s="19">
        <v>87737.21</v>
      </c>
    </row>
    <row r="577" spans="1:8" ht="12.75" x14ac:dyDescent="0.2">
      <c r="A577" s="27">
        <v>46037</v>
      </c>
      <c r="B577" s="19" t="s">
        <v>445</v>
      </c>
      <c r="C577" s="19">
        <v>6</v>
      </c>
      <c r="D577" s="19" t="s">
        <v>152</v>
      </c>
      <c r="E577" s="19" t="s">
        <v>506</v>
      </c>
      <c r="F577" s="19" t="s">
        <v>85</v>
      </c>
      <c r="G577" s="19">
        <v>6375</v>
      </c>
      <c r="H577" s="19">
        <v>94112.21</v>
      </c>
    </row>
    <row r="578" spans="1:8" ht="12.75" x14ac:dyDescent="0.2">
      <c r="A578" s="27">
        <v>46037</v>
      </c>
      <c r="B578" s="19" t="s">
        <v>445</v>
      </c>
      <c r="C578" s="19"/>
      <c r="D578" s="19" t="s">
        <v>162</v>
      </c>
      <c r="E578" s="19" t="s">
        <v>540</v>
      </c>
      <c r="F578" s="19" t="s">
        <v>85</v>
      </c>
      <c r="G578" s="19">
        <v>3021</v>
      </c>
      <c r="H578" s="19">
        <v>97133.21</v>
      </c>
    </row>
    <row r="579" spans="1:8" ht="12.75" x14ac:dyDescent="0.2">
      <c r="A579" s="27">
        <v>46037</v>
      </c>
      <c r="B579" s="19" t="s">
        <v>445</v>
      </c>
      <c r="C579" s="19">
        <v>6</v>
      </c>
      <c r="D579" s="19" t="s">
        <v>166</v>
      </c>
      <c r="E579" s="19" t="s">
        <v>506</v>
      </c>
      <c r="F579" s="19" t="s">
        <v>85</v>
      </c>
      <c r="G579" s="19">
        <v>2583</v>
      </c>
      <c r="H579" s="19">
        <v>99716.21</v>
      </c>
    </row>
    <row r="580" spans="1:8" ht="12.75" x14ac:dyDescent="0.2">
      <c r="A580" s="27">
        <v>46037</v>
      </c>
      <c r="B580" s="19" t="s">
        <v>445</v>
      </c>
      <c r="C580" s="19">
        <v>116</v>
      </c>
      <c r="D580" s="19" t="s">
        <v>86</v>
      </c>
      <c r="E580" s="19" t="s">
        <v>506</v>
      </c>
      <c r="F580" s="19" t="s">
        <v>85</v>
      </c>
      <c r="G580" s="19">
        <v>12400</v>
      </c>
      <c r="H580" s="19">
        <v>112116.21</v>
      </c>
    </row>
    <row r="581" spans="1:8" ht="12.75" x14ac:dyDescent="0.2">
      <c r="A581" s="27">
        <v>46037</v>
      </c>
      <c r="B581" s="19" t="s">
        <v>445</v>
      </c>
      <c r="C581" s="19" t="s">
        <v>475</v>
      </c>
      <c r="D581" s="19" t="s">
        <v>169</v>
      </c>
      <c r="E581" s="19" t="s">
        <v>506</v>
      </c>
      <c r="F581" s="19" t="s">
        <v>85</v>
      </c>
      <c r="G581" s="19">
        <v>5416.67</v>
      </c>
      <c r="H581" s="19">
        <v>117532.88</v>
      </c>
    </row>
    <row r="582" spans="1:8" ht="12.75" x14ac:dyDescent="0.2">
      <c r="A582" s="27">
        <v>46037</v>
      </c>
      <c r="B582" s="19" t="s">
        <v>445</v>
      </c>
      <c r="C582" s="19">
        <v>7</v>
      </c>
      <c r="D582" s="19" t="s">
        <v>168</v>
      </c>
      <c r="E582" s="19" t="s">
        <v>506</v>
      </c>
      <c r="F582" s="19" t="s">
        <v>85</v>
      </c>
      <c r="G582" s="19">
        <v>5417</v>
      </c>
      <c r="H582" s="19">
        <v>122949.88</v>
      </c>
    </row>
    <row r="583" spans="1:8" ht="12.75" x14ac:dyDescent="0.2">
      <c r="A583" s="27">
        <v>46037</v>
      </c>
      <c r="B583" s="19" t="s">
        <v>445</v>
      </c>
      <c r="C583" s="19"/>
      <c r="D583" s="19" t="s">
        <v>153</v>
      </c>
      <c r="E583" s="19" t="s">
        <v>506</v>
      </c>
      <c r="F583" s="19" t="s">
        <v>85</v>
      </c>
      <c r="G583" s="19">
        <v>2800</v>
      </c>
      <c r="H583" s="19">
        <v>125749.88</v>
      </c>
    </row>
    <row r="584" spans="1:8" ht="12.75" x14ac:dyDescent="0.2">
      <c r="A584" s="27">
        <v>46037</v>
      </c>
      <c r="B584" s="19" t="s">
        <v>445</v>
      </c>
      <c r="C584" s="19" t="s">
        <v>476</v>
      </c>
      <c r="D584" s="19" t="s">
        <v>154</v>
      </c>
      <c r="E584" s="19" t="s">
        <v>541</v>
      </c>
      <c r="F584" s="19" t="s">
        <v>85</v>
      </c>
      <c r="G584" s="19">
        <v>3125</v>
      </c>
      <c r="H584" s="19">
        <v>128874.88</v>
      </c>
    </row>
    <row r="585" spans="1:8" ht="12.75" x14ac:dyDescent="0.2">
      <c r="A585" s="27">
        <v>46050</v>
      </c>
      <c r="B585" s="19" t="s">
        <v>445</v>
      </c>
      <c r="C585" s="19" t="s">
        <v>507</v>
      </c>
      <c r="D585" s="19" t="s">
        <v>198</v>
      </c>
      <c r="E585" s="19" t="s">
        <v>542</v>
      </c>
      <c r="F585" s="19" t="s">
        <v>85</v>
      </c>
      <c r="G585" s="19">
        <v>8500</v>
      </c>
      <c r="H585" s="19">
        <v>137374.88</v>
      </c>
    </row>
    <row r="586" spans="1:8" ht="12.75" x14ac:dyDescent="0.2">
      <c r="A586" s="27">
        <v>46051</v>
      </c>
      <c r="B586" s="19" t="s">
        <v>445</v>
      </c>
      <c r="C586" s="19" t="s">
        <v>543</v>
      </c>
      <c r="D586" s="19" t="s">
        <v>143</v>
      </c>
      <c r="E586" s="19" t="s">
        <v>544</v>
      </c>
      <c r="F586" s="19" t="s">
        <v>85</v>
      </c>
      <c r="G586" s="19">
        <v>2125</v>
      </c>
      <c r="H586" s="19">
        <v>139499.88</v>
      </c>
    </row>
    <row r="587" spans="1:8" ht="12.75" x14ac:dyDescent="0.2">
      <c r="A587" s="27">
        <v>46051</v>
      </c>
      <c r="B587" s="19" t="s">
        <v>445</v>
      </c>
      <c r="C587" s="19" t="s">
        <v>545</v>
      </c>
      <c r="D587" s="19" t="s">
        <v>140</v>
      </c>
      <c r="E587" s="19" t="s">
        <v>546</v>
      </c>
      <c r="F587" s="19" t="s">
        <v>85</v>
      </c>
      <c r="G587" s="19">
        <v>2000</v>
      </c>
      <c r="H587" s="19">
        <v>141499.88</v>
      </c>
    </row>
    <row r="588" spans="1:8" ht="12.75" x14ac:dyDescent="0.2">
      <c r="A588" s="27">
        <v>46052</v>
      </c>
      <c r="B588" s="19" t="s">
        <v>445</v>
      </c>
      <c r="C588" s="19">
        <v>12226</v>
      </c>
      <c r="D588" s="19" t="s">
        <v>154</v>
      </c>
      <c r="E588" s="19" t="s">
        <v>547</v>
      </c>
      <c r="F588" s="19" t="s">
        <v>85</v>
      </c>
      <c r="G588" s="19">
        <v>32.590000000000003</v>
      </c>
      <c r="H588" s="19">
        <v>141532.47</v>
      </c>
    </row>
    <row r="589" spans="1:8" ht="12.75" x14ac:dyDescent="0.2">
      <c r="A589" s="27">
        <v>46052</v>
      </c>
      <c r="B589" s="19" t="s">
        <v>445</v>
      </c>
      <c r="C589" s="19">
        <v>8</v>
      </c>
      <c r="D589" s="19" t="s">
        <v>152</v>
      </c>
      <c r="E589" s="19" t="s">
        <v>506</v>
      </c>
      <c r="F589" s="19" t="s">
        <v>85</v>
      </c>
      <c r="G589" s="19">
        <v>6375</v>
      </c>
      <c r="H589" s="19">
        <v>147907.47</v>
      </c>
    </row>
    <row r="590" spans="1:8" ht="12.75" x14ac:dyDescent="0.2">
      <c r="A590" s="27">
        <v>46052</v>
      </c>
      <c r="B590" s="19" t="s">
        <v>445</v>
      </c>
      <c r="C590" s="19">
        <v>12926</v>
      </c>
      <c r="D590" s="19" t="s">
        <v>165</v>
      </c>
      <c r="E590" s="19" t="s">
        <v>548</v>
      </c>
      <c r="F590" s="19" t="s">
        <v>85</v>
      </c>
      <c r="G590" s="19">
        <v>6075</v>
      </c>
      <c r="H590" s="19">
        <v>153982.47</v>
      </c>
    </row>
    <row r="591" spans="1:8" ht="12.75" x14ac:dyDescent="0.2">
      <c r="A591" s="27">
        <v>46052</v>
      </c>
      <c r="B591" s="19" t="s">
        <v>445</v>
      </c>
      <c r="C591" s="19" t="s">
        <v>488</v>
      </c>
      <c r="D591" s="19" t="s">
        <v>171</v>
      </c>
      <c r="E591" s="19" t="s">
        <v>506</v>
      </c>
      <c r="F591" s="19" t="s">
        <v>85</v>
      </c>
      <c r="G591" s="19">
        <v>6042</v>
      </c>
      <c r="H591" s="19">
        <v>160024.47</v>
      </c>
    </row>
    <row r="592" spans="1:8" ht="12.75" x14ac:dyDescent="0.2">
      <c r="A592" s="27">
        <v>46052</v>
      </c>
      <c r="B592" s="19" t="s">
        <v>445</v>
      </c>
      <c r="C592" s="19" t="s">
        <v>489</v>
      </c>
      <c r="D592" s="19" t="s">
        <v>161</v>
      </c>
      <c r="E592" s="19" t="s">
        <v>506</v>
      </c>
      <c r="F592" s="19" t="s">
        <v>85</v>
      </c>
      <c r="G592" s="19">
        <v>2583.34</v>
      </c>
      <c r="H592" s="19">
        <v>162607.81</v>
      </c>
    </row>
    <row r="593" spans="1:8" ht="12.75" x14ac:dyDescent="0.2">
      <c r="A593" s="27">
        <v>46052</v>
      </c>
      <c r="B593" s="19" t="s">
        <v>445</v>
      </c>
      <c r="C593" s="19">
        <v>9</v>
      </c>
      <c r="D593" s="19" t="s">
        <v>157</v>
      </c>
      <c r="E593" s="19" t="s">
        <v>506</v>
      </c>
      <c r="F593" s="19" t="s">
        <v>85</v>
      </c>
      <c r="G593" s="19">
        <v>4583</v>
      </c>
      <c r="H593" s="19">
        <v>167190.81</v>
      </c>
    </row>
    <row r="594" spans="1:8" ht="12.75" x14ac:dyDescent="0.2">
      <c r="A594" s="27">
        <v>46052</v>
      </c>
      <c r="B594" s="19" t="s">
        <v>445</v>
      </c>
      <c r="C594" s="19" t="s">
        <v>549</v>
      </c>
      <c r="D594" s="19" t="s">
        <v>156</v>
      </c>
      <c r="E594" s="19" t="s">
        <v>550</v>
      </c>
      <c r="F594" s="19" t="s">
        <v>85</v>
      </c>
      <c r="G594" s="19">
        <v>8000</v>
      </c>
      <c r="H594" s="19">
        <v>175190.81</v>
      </c>
    </row>
    <row r="595" spans="1:8" ht="12.75" x14ac:dyDescent="0.2">
      <c r="A595" s="27">
        <v>46052</v>
      </c>
      <c r="B595" s="19" t="s">
        <v>445</v>
      </c>
      <c r="C595" s="19" t="s">
        <v>491</v>
      </c>
      <c r="D595" s="19" t="s">
        <v>160</v>
      </c>
      <c r="E595" s="19" t="s">
        <v>506</v>
      </c>
      <c r="F595" s="19" t="s">
        <v>85</v>
      </c>
      <c r="G595" s="19">
        <v>2437.5</v>
      </c>
      <c r="H595" s="19">
        <v>177628.31</v>
      </c>
    </row>
    <row r="596" spans="1:8" ht="12.75" x14ac:dyDescent="0.2">
      <c r="A596" s="27">
        <v>46052</v>
      </c>
      <c r="B596" s="19" t="s">
        <v>445</v>
      </c>
      <c r="C596" s="19" t="s">
        <v>487</v>
      </c>
      <c r="D596" s="19" t="s">
        <v>103</v>
      </c>
      <c r="E596" s="19" t="s">
        <v>506</v>
      </c>
      <c r="F596" s="19" t="s">
        <v>85</v>
      </c>
      <c r="G596" s="19">
        <v>2583.34</v>
      </c>
      <c r="H596" s="19">
        <v>180211.65</v>
      </c>
    </row>
    <row r="597" spans="1:8" ht="12.75" x14ac:dyDescent="0.2">
      <c r="A597" s="27">
        <v>46052</v>
      </c>
      <c r="B597" s="19" t="s">
        <v>445</v>
      </c>
      <c r="C597" s="19">
        <v>7</v>
      </c>
      <c r="D597" s="19" t="s">
        <v>166</v>
      </c>
      <c r="E597" s="19" t="s">
        <v>506</v>
      </c>
      <c r="F597" s="19" t="s">
        <v>85</v>
      </c>
      <c r="G597" s="19">
        <v>2583</v>
      </c>
      <c r="H597" s="19">
        <v>182794.65</v>
      </c>
    </row>
    <row r="598" spans="1:8" ht="12.75" x14ac:dyDescent="0.2">
      <c r="A598" s="27">
        <v>46052</v>
      </c>
      <c r="B598" s="19" t="s">
        <v>445</v>
      </c>
      <c r="C598" s="19">
        <v>423</v>
      </c>
      <c r="D598" s="19" t="s">
        <v>159</v>
      </c>
      <c r="E598" s="19" t="s">
        <v>551</v>
      </c>
      <c r="F598" s="19" t="s">
        <v>85</v>
      </c>
      <c r="G598" s="19">
        <v>4000</v>
      </c>
      <c r="H598" s="19">
        <v>186794.65</v>
      </c>
    </row>
    <row r="599" spans="1:8" ht="12.75" x14ac:dyDescent="0.2">
      <c r="A599" s="27">
        <v>46052</v>
      </c>
      <c r="B599" s="19" t="s">
        <v>445</v>
      </c>
      <c r="C599" s="19" t="s">
        <v>552</v>
      </c>
      <c r="D599" s="19" t="s">
        <v>153</v>
      </c>
      <c r="E599" s="19" t="s">
        <v>553</v>
      </c>
      <c r="F599" s="19" t="s">
        <v>85</v>
      </c>
      <c r="G599" s="19">
        <v>2800</v>
      </c>
      <c r="H599" s="19">
        <v>189594.65</v>
      </c>
    </row>
    <row r="600" spans="1:8" ht="12.75" x14ac:dyDescent="0.2">
      <c r="A600" s="27">
        <v>46052</v>
      </c>
      <c r="B600" s="19" t="s">
        <v>445</v>
      </c>
      <c r="C600" s="19">
        <v>1007</v>
      </c>
      <c r="D600" s="19" t="s">
        <v>155</v>
      </c>
      <c r="E600" s="19" t="s">
        <v>506</v>
      </c>
      <c r="F600" s="19" t="s">
        <v>85</v>
      </c>
      <c r="G600" s="19">
        <v>7916.67</v>
      </c>
      <c r="H600" s="19">
        <v>197511.32</v>
      </c>
    </row>
    <row r="601" spans="1:8" ht="12.75" x14ac:dyDescent="0.2">
      <c r="A601" s="27">
        <v>46052</v>
      </c>
      <c r="B601" s="19" t="s">
        <v>445</v>
      </c>
      <c r="C601" s="19" t="s">
        <v>490</v>
      </c>
      <c r="D601" s="19" t="s">
        <v>154</v>
      </c>
      <c r="E601" s="19" t="s">
        <v>506</v>
      </c>
      <c r="F601" s="19" t="s">
        <v>85</v>
      </c>
      <c r="G601" s="19">
        <v>3125</v>
      </c>
      <c r="H601" s="19">
        <v>200636.32</v>
      </c>
    </row>
    <row r="602" spans="1:8" ht="12.75" x14ac:dyDescent="0.2">
      <c r="A602" s="27">
        <v>46053</v>
      </c>
      <c r="B602" s="19" t="s">
        <v>445</v>
      </c>
      <c r="C602" s="19" t="s">
        <v>492</v>
      </c>
      <c r="D602" s="19" t="s">
        <v>169</v>
      </c>
      <c r="E602" s="19" t="s">
        <v>506</v>
      </c>
      <c r="F602" s="19" t="s">
        <v>85</v>
      </c>
      <c r="G602" s="19">
        <v>5416.67</v>
      </c>
      <c r="H602" s="19">
        <v>206052.99</v>
      </c>
    </row>
    <row r="603" spans="1:8" ht="12.75" x14ac:dyDescent="0.2">
      <c r="A603" s="27">
        <v>46053</v>
      </c>
      <c r="B603" s="19" t="s">
        <v>445</v>
      </c>
      <c r="C603" s="19" t="s">
        <v>554</v>
      </c>
      <c r="D603" s="19" t="s">
        <v>170</v>
      </c>
      <c r="E603" s="19" t="s">
        <v>555</v>
      </c>
      <c r="F603" s="19" t="s">
        <v>85</v>
      </c>
      <c r="G603" s="19">
        <v>6250</v>
      </c>
      <c r="H603" s="19">
        <v>212302.99</v>
      </c>
    </row>
    <row r="604" spans="1:8" ht="12.75" x14ac:dyDescent="0.2">
      <c r="A604" s="27">
        <v>46053</v>
      </c>
      <c r="B604" s="19" t="s">
        <v>445</v>
      </c>
      <c r="C604" s="19">
        <v>118</v>
      </c>
      <c r="D604" s="19" t="s">
        <v>86</v>
      </c>
      <c r="E604" s="19" t="s">
        <v>506</v>
      </c>
      <c r="F604" s="19" t="s">
        <v>85</v>
      </c>
      <c r="G604" s="19">
        <v>12400</v>
      </c>
      <c r="H604" s="19">
        <v>224702.99</v>
      </c>
    </row>
    <row r="605" spans="1:8" ht="12.75" x14ac:dyDescent="0.2">
      <c r="A605" s="27">
        <v>46053</v>
      </c>
      <c r="B605" s="19" t="s">
        <v>445</v>
      </c>
      <c r="C605" s="19">
        <v>8</v>
      </c>
      <c r="D605" s="19" t="s">
        <v>168</v>
      </c>
      <c r="E605" s="19" t="s">
        <v>506</v>
      </c>
      <c r="F605" s="19" t="s">
        <v>85</v>
      </c>
      <c r="G605" s="19">
        <v>5417</v>
      </c>
      <c r="H605" s="19">
        <v>230119.99</v>
      </c>
    </row>
    <row r="606" spans="1:8" ht="12.75" x14ac:dyDescent="0.2">
      <c r="A606" s="15" t="s">
        <v>556</v>
      </c>
      <c r="B606" s="16"/>
      <c r="C606" s="16"/>
      <c r="D606" s="16"/>
      <c r="E606" s="16"/>
      <c r="F606" s="16"/>
      <c r="G606" s="16">
        <v>230119.99</v>
      </c>
      <c r="H606" s="16"/>
    </row>
    <row r="607" spans="1:8" ht="12.75" x14ac:dyDescent="0.2">
      <c r="A607" s="15" t="s">
        <v>557</v>
      </c>
      <c r="B607" s="16"/>
      <c r="C607" s="16"/>
      <c r="D607" s="16"/>
      <c r="E607" s="16"/>
      <c r="F607" s="16"/>
      <c r="G607" s="16">
        <v>233319.99</v>
      </c>
      <c r="H607" s="16"/>
    </row>
    <row r="608" spans="1:8" ht="12.75" x14ac:dyDescent="0.2">
      <c r="A608" s="12" t="s">
        <v>196</v>
      </c>
      <c r="B608" s="13"/>
      <c r="C608" s="13"/>
      <c r="D608" s="13"/>
      <c r="E608" s="13"/>
      <c r="F608" s="13"/>
      <c r="G608" s="13"/>
      <c r="H608" s="13"/>
    </row>
    <row r="609" spans="1:8" ht="12.75" x14ac:dyDescent="0.2">
      <c r="A609" s="27">
        <v>46049</v>
      </c>
      <c r="B609" s="19" t="s">
        <v>76</v>
      </c>
      <c r="C609" s="19"/>
      <c r="D609" s="19" t="s">
        <v>121</v>
      </c>
      <c r="E609" s="19" t="s">
        <v>195</v>
      </c>
      <c r="F609" s="19" t="s">
        <v>71</v>
      </c>
      <c r="G609" s="19">
        <v>83.43</v>
      </c>
      <c r="H609" s="19">
        <v>83.43</v>
      </c>
    </row>
    <row r="610" spans="1:8" ht="12.75" x14ac:dyDescent="0.2">
      <c r="A610" s="15" t="s">
        <v>558</v>
      </c>
      <c r="B610" s="16"/>
      <c r="C610" s="16"/>
      <c r="D610" s="16"/>
      <c r="E610" s="16"/>
      <c r="F610" s="16"/>
      <c r="G610" s="16">
        <v>83.43</v>
      </c>
      <c r="H610" s="16"/>
    </row>
    <row r="611" spans="1:8" ht="12.75" x14ac:dyDescent="0.2">
      <c r="A611" s="12" t="s">
        <v>559</v>
      </c>
      <c r="B611" s="13"/>
      <c r="C611" s="13"/>
      <c r="D611" s="13"/>
      <c r="E611" s="13"/>
      <c r="F611" s="13"/>
      <c r="G611" s="13"/>
      <c r="H611" s="13"/>
    </row>
    <row r="612" spans="1:8" ht="12.75" x14ac:dyDescent="0.2">
      <c r="A612" s="15" t="s">
        <v>560</v>
      </c>
      <c r="B612" s="16"/>
      <c r="C612" s="16"/>
      <c r="D612" s="16"/>
      <c r="E612" s="16"/>
      <c r="F612" s="16"/>
      <c r="G612" s="16"/>
      <c r="H612" s="16"/>
    </row>
    <row r="613" spans="1:8" ht="12.75" x14ac:dyDescent="0.2">
      <c r="A613" s="27">
        <v>46029</v>
      </c>
      <c r="B613" s="19" t="s">
        <v>109</v>
      </c>
      <c r="C613" s="19" t="s">
        <v>83</v>
      </c>
      <c r="D613" s="19" t="s">
        <v>110</v>
      </c>
      <c r="E613" s="19" t="s">
        <v>561</v>
      </c>
      <c r="F613" s="19" t="s">
        <v>112</v>
      </c>
      <c r="G613" s="19">
        <v>1660.2</v>
      </c>
      <c r="H613" s="19">
        <v>1660.2</v>
      </c>
    </row>
    <row r="614" spans="1:8" ht="12.75" x14ac:dyDescent="0.2">
      <c r="A614" s="27">
        <v>46037</v>
      </c>
      <c r="B614" s="19" t="s">
        <v>109</v>
      </c>
      <c r="C614" s="19" t="s">
        <v>83</v>
      </c>
      <c r="D614" s="19" t="s">
        <v>110</v>
      </c>
      <c r="E614" s="19" t="s">
        <v>561</v>
      </c>
      <c r="F614" s="19" t="s">
        <v>112</v>
      </c>
      <c r="G614" s="19">
        <v>1618.2</v>
      </c>
      <c r="H614" s="19">
        <v>3278.4</v>
      </c>
    </row>
    <row r="615" spans="1:8" ht="12.75" x14ac:dyDescent="0.2">
      <c r="A615" s="27">
        <v>46037</v>
      </c>
      <c r="B615" s="19" t="s">
        <v>109</v>
      </c>
      <c r="C615" s="19" t="s">
        <v>83</v>
      </c>
      <c r="D615" s="19" t="s">
        <v>163</v>
      </c>
      <c r="E615" s="19" t="s">
        <v>561</v>
      </c>
      <c r="F615" s="19" t="s">
        <v>112</v>
      </c>
      <c r="G615" s="19">
        <v>1660.2</v>
      </c>
      <c r="H615" s="19">
        <v>4938.6000000000004</v>
      </c>
    </row>
    <row r="616" spans="1:8" ht="12.75" x14ac:dyDescent="0.2">
      <c r="A616" s="27">
        <v>46053</v>
      </c>
      <c r="B616" s="19" t="s">
        <v>109</v>
      </c>
      <c r="C616" s="19" t="s">
        <v>83</v>
      </c>
      <c r="D616" s="19" t="s">
        <v>110</v>
      </c>
      <c r="E616" s="19" t="s">
        <v>561</v>
      </c>
      <c r="F616" s="19" t="s">
        <v>112</v>
      </c>
      <c r="G616" s="19">
        <v>1618.2</v>
      </c>
      <c r="H616" s="19">
        <v>6556.8</v>
      </c>
    </row>
    <row r="617" spans="1:8" ht="12.75" x14ac:dyDescent="0.2">
      <c r="A617" s="27">
        <v>46053</v>
      </c>
      <c r="B617" s="19" t="s">
        <v>109</v>
      </c>
      <c r="C617" s="19" t="s">
        <v>83</v>
      </c>
      <c r="D617" s="19" t="s">
        <v>163</v>
      </c>
      <c r="E617" s="19" t="s">
        <v>561</v>
      </c>
      <c r="F617" s="19" t="s">
        <v>112</v>
      </c>
      <c r="G617" s="19">
        <v>1618.2</v>
      </c>
      <c r="H617" s="19">
        <v>8175</v>
      </c>
    </row>
    <row r="618" spans="1:8" ht="12.75" x14ac:dyDescent="0.2">
      <c r="A618" s="15" t="s">
        <v>562</v>
      </c>
      <c r="B618" s="16"/>
      <c r="C618" s="16"/>
      <c r="D618" s="16"/>
      <c r="E618" s="16"/>
      <c r="F618" s="16"/>
      <c r="G618" s="16">
        <v>8175</v>
      </c>
      <c r="H618" s="16"/>
    </row>
    <row r="619" spans="1:8" ht="12.75" x14ac:dyDescent="0.2">
      <c r="A619" s="15" t="s">
        <v>563</v>
      </c>
      <c r="B619" s="16"/>
      <c r="C619" s="16"/>
      <c r="D619" s="16"/>
      <c r="E619" s="16"/>
      <c r="F619" s="16"/>
      <c r="G619" s="16"/>
      <c r="H619" s="16"/>
    </row>
    <row r="620" spans="1:8" ht="12.75" x14ac:dyDescent="0.2">
      <c r="A620" s="27">
        <v>46029</v>
      </c>
      <c r="B620" s="19" t="s">
        <v>109</v>
      </c>
      <c r="C620" s="19" t="s">
        <v>83</v>
      </c>
      <c r="D620" s="19" t="s">
        <v>110</v>
      </c>
      <c r="E620" s="19" t="s">
        <v>564</v>
      </c>
      <c r="F620" s="19" t="s">
        <v>112</v>
      </c>
      <c r="G620" s="19">
        <v>12400</v>
      </c>
      <c r="H620" s="19">
        <v>12400</v>
      </c>
    </row>
    <row r="621" spans="1:8" ht="12.75" x14ac:dyDescent="0.2">
      <c r="A621" s="27">
        <v>46037</v>
      </c>
      <c r="B621" s="19" t="s">
        <v>109</v>
      </c>
      <c r="C621" s="19" t="s">
        <v>83</v>
      </c>
      <c r="D621" s="19" t="s">
        <v>163</v>
      </c>
      <c r="E621" s="19" t="s">
        <v>564</v>
      </c>
      <c r="F621" s="19" t="s">
        <v>112</v>
      </c>
      <c r="G621" s="19">
        <v>12400</v>
      </c>
      <c r="H621" s="19">
        <v>24800</v>
      </c>
    </row>
    <row r="622" spans="1:8" ht="12.75" x14ac:dyDescent="0.2">
      <c r="A622" s="27">
        <v>46037</v>
      </c>
      <c r="B622" s="19" t="s">
        <v>109</v>
      </c>
      <c r="C622" s="19" t="s">
        <v>83</v>
      </c>
      <c r="D622" s="19" t="s">
        <v>110</v>
      </c>
      <c r="E622" s="19" t="s">
        <v>564</v>
      </c>
      <c r="F622" s="19" t="s">
        <v>112</v>
      </c>
      <c r="G622" s="19">
        <v>12400</v>
      </c>
      <c r="H622" s="19">
        <v>37200</v>
      </c>
    </row>
    <row r="623" spans="1:8" ht="12.75" x14ac:dyDescent="0.2">
      <c r="A623" s="27">
        <v>46053</v>
      </c>
      <c r="B623" s="19" t="s">
        <v>109</v>
      </c>
      <c r="C623" s="19" t="s">
        <v>83</v>
      </c>
      <c r="D623" s="19" t="s">
        <v>163</v>
      </c>
      <c r="E623" s="19" t="s">
        <v>564</v>
      </c>
      <c r="F623" s="19" t="s">
        <v>112</v>
      </c>
      <c r="G623" s="19">
        <v>12400</v>
      </c>
      <c r="H623" s="19">
        <v>49600</v>
      </c>
    </row>
    <row r="624" spans="1:8" ht="12.75" x14ac:dyDescent="0.2">
      <c r="A624" s="27">
        <v>46053</v>
      </c>
      <c r="B624" s="19" t="s">
        <v>109</v>
      </c>
      <c r="C624" s="19" t="s">
        <v>83</v>
      </c>
      <c r="D624" s="19" t="s">
        <v>110</v>
      </c>
      <c r="E624" s="19" t="s">
        <v>564</v>
      </c>
      <c r="F624" s="19" t="s">
        <v>112</v>
      </c>
      <c r="G624" s="19">
        <v>12400</v>
      </c>
      <c r="H624" s="19">
        <v>62000</v>
      </c>
    </row>
    <row r="625" spans="1:8" ht="12.75" x14ac:dyDescent="0.2">
      <c r="A625" s="15" t="s">
        <v>565</v>
      </c>
      <c r="B625" s="16"/>
      <c r="C625" s="16"/>
      <c r="D625" s="16"/>
      <c r="E625" s="16"/>
      <c r="F625" s="16"/>
      <c r="G625" s="16">
        <v>62000</v>
      </c>
      <c r="H625" s="16"/>
    </row>
    <row r="626" spans="1:8" ht="12.75" x14ac:dyDescent="0.2">
      <c r="A626" s="15" t="s">
        <v>566</v>
      </c>
      <c r="B626" s="16"/>
      <c r="C626" s="16"/>
      <c r="D626" s="16"/>
      <c r="E626" s="16"/>
      <c r="F626" s="16"/>
      <c r="G626" s="16">
        <v>70175</v>
      </c>
      <c r="H626" s="16"/>
    </row>
    <row r="627" spans="1:8" ht="12.75" x14ac:dyDescent="0.2">
      <c r="A627" s="12" t="s">
        <v>567</v>
      </c>
      <c r="B627" s="13"/>
      <c r="C627" s="13"/>
      <c r="D627" s="13"/>
      <c r="E627" s="13"/>
      <c r="F627" s="13"/>
      <c r="G627" s="13"/>
      <c r="H627" s="13"/>
    </row>
    <row r="628" spans="1:8" ht="12.75" x14ac:dyDescent="0.2">
      <c r="A628" s="27">
        <v>46048</v>
      </c>
      <c r="B628" s="19" t="s">
        <v>445</v>
      </c>
      <c r="C628" s="19" t="s">
        <v>568</v>
      </c>
      <c r="D628" s="19" t="s">
        <v>187</v>
      </c>
      <c r="E628" s="19" t="s">
        <v>569</v>
      </c>
      <c r="F628" s="19" t="s">
        <v>85</v>
      </c>
      <c r="G628" s="19">
        <v>38240</v>
      </c>
      <c r="H628" s="19">
        <v>38240</v>
      </c>
    </row>
    <row r="629" spans="1:8" ht="12.75" x14ac:dyDescent="0.2">
      <c r="A629" s="15" t="s">
        <v>570</v>
      </c>
      <c r="B629" s="16"/>
      <c r="C629" s="16"/>
      <c r="D629" s="16"/>
      <c r="E629" s="16"/>
      <c r="F629" s="16"/>
      <c r="G629" s="16">
        <v>38240</v>
      </c>
      <c r="H629" s="16"/>
    </row>
    <row r="630" spans="1:8" ht="12.75" x14ac:dyDescent="0.2">
      <c r="A630" s="12" t="s">
        <v>115</v>
      </c>
      <c r="B630" s="13"/>
      <c r="C630" s="13"/>
      <c r="D630" s="13"/>
      <c r="E630" s="13"/>
      <c r="F630" s="13"/>
      <c r="G630" s="13"/>
      <c r="H630" s="13"/>
    </row>
    <row r="631" spans="1:8" ht="12.75" x14ac:dyDescent="0.2">
      <c r="A631" s="27">
        <v>46029</v>
      </c>
      <c r="B631" s="19" t="s">
        <v>76</v>
      </c>
      <c r="C631" s="19"/>
      <c r="D631" s="19" t="s">
        <v>113</v>
      </c>
      <c r="E631" s="19" t="s">
        <v>114</v>
      </c>
      <c r="F631" s="19" t="s">
        <v>71</v>
      </c>
      <c r="G631" s="19">
        <v>8.9700000000000006</v>
      </c>
      <c r="H631" s="19">
        <v>8.9700000000000006</v>
      </c>
    </row>
    <row r="632" spans="1:8" ht="12.75" x14ac:dyDescent="0.2">
      <c r="A632" s="27">
        <v>46036</v>
      </c>
      <c r="B632" s="19" t="s">
        <v>76</v>
      </c>
      <c r="C632" s="19"/>
      <c r="D632" s="19" t="s">
        <v>113</v>
      </c>
      <c r="E632" s="19" t="s">
        <v>114</v>
      </c>
      <c r="F632" s="19" t="s">
        <v>71</v>
      </c>
      <c r="G632" s="19">
        <v>8.1999999999999993</v>
      </c>
      <c r="H632" s="19">
        <v>17.170000000000002</v>
      </c>
    </row>
    <row r="633" spans="1:8" ht="12.75" x14ac:dyDescent="0.2">
      <c r="A633" s="27">
        <v>46041</v>
      </c>
      <c r="B633" s="19" t="s">
        <v>76</v>
      </c>
      <c r="C633" s="19"/>
      <c r="D633" s="19" t="s">
        <v>113</v>
      </c>
      <c r="E633" s="19" t="s">
        <v>114</v>
      </c>
      <c r="F633" s="19" t="s">
        <v>71</v>
      </c>
      <c r="G633" s="19">
        <v>31.1</v>
      </c>
      <c r="H633" s="19">
        <v>48.27</v>
      </c>
    </row>
    <row r="634" spans="1:8" ht="12.75" x14ac:dyDescent="0.2">
      <c r="A634" s="27">
        <v>46042</v>
      </c>
      <c r="B634" s="19" t="s">
        <v>76</v>
      </c>
      <c r="C634" s="19"/>
      <c r="D634" s="19" t="s">
        <v>98</v>
      </c>
      <c r="E634" s="19" t="s">
        <v>177</v>
      </c>
      <c r="F634" s="19" t="s">
        <v>71</v>
      </c>
      <c r="G634" s="19">
        <v>10</v>
      </c>
      <c r="H634" s="19">
        <v>58.27</v>
      </c>
    </row>
    <row r="635" spans="1:8" ht="12.75" x14ac:dyDescent="0.2">
      <c r="A635" s="27">
        <v>46042</v>
      </c>
      <c r="B635" s="19" t="s">
        <v>76</v>
      </c>
      <c r="C635" s="19"/>
      <c r="D635" s="19" t="s">
        <v>98</v>
      </c>
      <c r="E635" s="19" t="s">
        <v>177</v>
      </c>
      <c r="F635" s="19" t="s">
        <v>71</v>
      </c>
      <c r="G635" s="19">
        <v>163.72999999999999</v>
      </c>
      <c r="H635" s="19">
        <v>222</v>
      </c>
    </row>
    <row r="636" spans="1:8" ht="12.75" x14ac:dyDescent="0.2">
      <c r="A636" s="27">
        <v>46042</v>
      </c>
      <c r="B636" s="19" t="s">
        <v>76</v>
      </c>
      <c r="C636" s="19"/>
      <c r="D636" s="19" t="s">
        <v>98</v>
      </c>
      <c r="E636" s="19" t="s">
        <v>177</v>
      </c>
      <c r="F636" s="19" t="s">
        <v>71</v>
      </c>
      <c r="G636" s="19">
        <v>10</v>
      </c>
      <c r="H636" s="19">
        <v>232</v>
      </c>
    </row>
    <row r="637" spans="1:8" ht="12.75" x14ac:dyDescent="0.2">
      <c r="A637" s="27">
        <v>46042</v>
      </c>
      <c r="B637" s="19" t="s">
        <v>76</v>
      </c>
      <c r="C637" s="19"/>
      <c r="D637" s="19" t="s">
        <v>98</v>
      </c>
      <c r="E637" s="19" t="s">
        <v>177</v>
      </c>
      <c r="F637" s="19" t="s">
        <v>71</v>
      </c>
      <c r="G637" s="19">
        <v>10</v>
      </c>
      <c r="H637" s="19">
        <v>242</v>
      </c>
    </row>
    <row r="638" spans="1:8" ht="12.75" x14ac:dyDescent="0.2">
      <c r="A638" s="27">
        <v>46042</v>
      </c>
      <c r="B638" s="19" t="s">
        <v>76</v>
      </c>
      <c r="C638" s="19"/>
      <c r="D638" s="19" t="s">
        <v>98</v>
      </c>
      <c r="E638" s="19" t="s">
        <v>177</v>
      </c>
      <c r="F638" s="19" t="s">
        <v>71</v>
      </c>
      <c r="G638" s="19">
        <v>10</v>
      </c>
      <c r="H638" s="19">
        <v>252</v>
      </c>
    </row>
    <row r="639" spans="1:8" ht="12.75" x14ac:dyDescent="0.2">
      <c r="A639" s="27">
        <v>46042</v>
      </c>
      <c r="B639" s="19" t="s">
        <v>76</v>
      </c>
      <c r="C639" s="19"/>
      <c r="D639" s="19" t="s">
        <v>98</v>
      </c>
      <c r="E639" s="19" t="s">
        <v>177</v>
      </c>
      <c r="F639" s="19" t="s">
        <v>71</v>
      </c>
      <c r="G639" s="19">
        <v>163.72999999999999</v>
      </c>
      <c r="H639" s="19">
        <v>415.73</v>
      </c>
    </row>
    <row r="640" spans="1:8" ht="12.75" x14ac:dyDescent="0.2">
      <c r="A640" s="27">
        <v>46042</v>
      </c>
      <c r="B640" s="19" t="s">
        <v>76</v>
      </c>
      <c r="C640" s="19"/>
      <c r="D640" s="19" t="s">
        <v>98</v>
      </c>
      <c r="E640" s="19" t="s">
        <v>177</v>
      </c>
      <c r="F640" s="19" t="s">
        <v>71</v>
      </c>
      <c r="G640" s="19">
        <v>10</v>
      </c>
      <c r="H640" s="19">
        <v>425.73</v>
      </c>
    </row>
    <row r="641" spans="1:8" ht="12.75" x14ac:dyDescent="0.2">
      <c r="A641" s="27">
        <v>46042</v>
      </c>
      <c r="B641" s="19" t="s">
        <v>76</v>
      </c>
      <c r="C641" s="19"/>
      <c r="D641" s="19" t="s">
        <v>98</v>
      </c>
      <c r="E641" s="19" t="s">
        <v>177</v>
      </c>
      <c r="F641" s="19" t="s">
        <v>71</v>
      </c>
      <c r="G641" s="19">
        <v>163.72999999999999</v>
      </c>
      <c r="H641" s="19">
        <v>589.46</v>
      </c>
    </row>
    <row r="642" spans="1:8" ht="12.75" x14ac:dyDescent="0.2">
      <c r="A642" s="27">
        <v>46042</v>
      </c>
      <c r="B642" s="19" t="s">
        <v>76</v>
      </c>
      <c r="C642" s="19"/>
      <c r="D642" s="19" t="s">
        <v>98</v>
      </c>
      <c r="E642" s="19" t="s">
        <v>177</v>
      </c>
      <c r="F642" s="19" t="s">
        <v>71</v>
      </c>
      <c r="G642" s="19">
        <v>163.72999999999999</v>
      </c>
      <c r="H642" s="19">
        <v>753.19</v>
      </c>
    </row>
    <row r="643" spans="1:8" ht="12.75" x14ac:dyDescent="0.2">
      <c r="A643" s="27">
        <v>46042</v>
      </c>
      <c r="B643" s="19" t="s">
        <v>76</v>
      </c>
      <c r="C643" s="19"/>
      <c r="D643" s="19" t="s">
        <v>98</v>
      </c>
      <c r="E643" s="19" t="s">
        <v>177</v>
      </c>
      <c r="F643" s="19" t="s">
        <v>71</v>
      </c>
      <c r="G643" s="19">
        <v>163.72999999999999</v>
      </c>
      <c r="H643" s="19">
        <v>916.92</v>
      </c>
    </row>
    <row r="644" spans="1:8" ht="12.75" x14ac:dyDescent="0.2">
      <c r="A644" s="27">
        <v>46052</v>
      </c>
      <c r="B644" s="19" t="s">
        <v>76</v>
      </c>
      <c r="C644" s="19"/>
      <c r="D644" s="19" t="s">
        <v>113</v>
      </c>
      <c r="E644" s="19" t="s">
        <v>114</v>
      </c>
      <c r="F644" s="19" t="s">
        <v>71</v>
      </c>
      <c r="G644" s="19">
        <v>18.48</v>
      </c>
      <c r="H644" s="19">
        <v>935.4</v>
      </c>
    </row>
    <row r="645" spans="1:8" ht="12.75" x14ac:dyDescent="0.2">
      <c r="A645" s="15" t="s">
        <v>571</v>
      </c>
      <c r="B645" s="16"/>
      <c r="C645" s="16"/>
      <c r="D645" s="16"/>
      <c r="E645" s="16"/>
      <c r="F645" s="16"/>
      <c r="G645" s="16">
        <v>935.4</v>
      </c>
      <c r="H645" s="16"/>
    </row>
    <row r="646" spans="1:8" ht="12.75" x14ac:dyDescent="0.2">
      <c r="A646" s="12" t="s">
        <v>572</v>
      </c>
      <c r="B646" s="13"/>
      <c r="C646" s="13"/>
      <c r="D646" s="13"/>
      <c r="E646" s="13"/>
      <c r="F646" s="13"/>
      <c r="G646" s="13"/>
      <c r="H646" s="13"/>
    </row>
    <row r="647" spans="1:8" ht="12.75" x14ac:dyDescent="0.2">
      <c r="A647" s="27">
        <v>46027</v>
      </c>
      <c r="B647" s="19" t="s">
        <v>82</v>
      </c>
      <c r="C647" s="19" t="s">
        <v>83</v>
      </c>
      <c r="D647" s="19" t="s">
        <v>84</v>
      </c>
      <c r="E647" s="19"/>
      <c r="F647" s="19" t="s">
        <v>71</v>
      </c>
      <c r="G647" s="19">
        <v>12400</v>
      </c>
      <c r="H647" s="19">
        <v>12400</v>
      </c>
    </row>
    <row r="648" spans="1:8" ht="12.75" x14ac:dyDescent="0.2">
      <c r="A648" s="27">
        <v>46052</v>
      </c>
      <c r="B648" s="19" t="s">
        <v>82</v>
      </c>
      <c r="C648" s="19" t="s">
        <v>83</v>
      </c>
      <c r="D648" s="19" t="s">
        <v>169</v>
      </c>
      <c r="E648" s="19"/>
      <c r="F648" s="19" t="s">
        <v>71</v>
      </c>
      <c r="G648" s="19">
        <v>5317.03</v>
      </c>
      <c r="H648" s="19">
        <v>17717.03</v>
      </c>
    </row>
    <row r="649" spans="1:8" ht="12.75" x14ac:dyDescent="0.2">
      <c r="A649" s="27">
        <v>46052</v>
      </c>
      <c r="B649" s="19" t="s">
        <v>82</v>
      </c>
      <c r="C649" s="19" t="s">
        <v>83</v>
      </c>
      <c r="D649" s="19" t="s">
        <v>170</v>
      </c>
      <c r="E649" s="19"/>
      <c r="F649" s="19" t="s">
        <v>71</v>
      </c>
      <c r="G649" s="19">
        <v>6250</v>
      </c>
      <c r="H649" s="19">
        <v>23967.03</v>
      </c>
    </row>
    <row r="650" spans="1:8" ht="12.75" x14ac:dyDescent="0.2">
      <c r="A650" s="27">
        <v>46052</v>
      </c>
      <c r="B650" s="19" t="s">
        <v>82</v>
      </c>
      <c r="C650" s="19" t="s">
        <v>83</v>
      </c>
      <c r="D650" s="19" t="s">
        <v>86</v>
      </c>
      <c r="E650" s="19"/>
      <c r="F650" s="19" t="s">
        <v>71</v>
      </c>
      <c r="G650" s="19">
        <v>14708.67</v>
      </c>
      <c r="H650" s="19">
        <v>38675.699999999997</v>
      </c>
    </row>
    <row r="651" spans="1:8" ht="12.75" x14ac:dyDescent="0.2">
      <c r="A651" s="27">
        <v>46052</v>
      </c>
      <c r="B651" s="19" t="s">
        <v>82</v>
      </c>
      <c r="C651" s="19" t="s">
        <v>83</v>
      </c>
      <c r="D651" s="19" t="s">
        <v>168</v>
      </c>
      <c r="E651" s="19"/>
      <c r="F651" s="19" t="s">
        <v>71</v>
      </c>
      <c r="G651" s="19">
        <v>5356.63</v>
      </c>
      <c r="H651" s="19">
        <v>44032.33</v>
      </c>
    </row>
    <row r="652" spans="1:8" ht="12.75" x14ac:dyDescent="0.2">
      <c r="A652" s="27">
        <v>46053</v>
      </c>
      <c r="B652" s="19" t="s">
        <v>445</v>
      </c>
      <c r="C652" s="19">
        <v>8</v>
      </c>
      <c r="D652" s="19" t="s">
        <v>168</v>
      </c>
      <c r="E652" s="19" t="s">
        <v>573</v>
      </c>
      <c r="F652" s="19" t="s">
        <v>118</v>
      </c>
      <c r="G652" s="19">
        <v>-5356.63</v>
      </c>
      <c r="H652" s="19">
        <v>38675.699999999997</v>
      </c>
    </row>
    <row r="653" spans="1:8" ht="12.75" x14ac:dyDescent="0.2">
      <c r="A653" s="27">
        <v>46053</v>
      </c>
      <c r="B653" s="19" t="s">
        <v>445</v>
      </c>
      <c r="C653" s="19" t="s">
        <v>554</v>
      </c>
      <c r="D653" s="19" t="s">
        <v>170</v>
      </c>
      <c r="E653" s="19" t="s">
        <v>555</v>
      </c>
      <c r="F653" s="19" t="s">
        <v>119</v>
      </c>
      <c r="G653" s="19">
        <v>-6250</v>
      </c>
      <c r="H653" s="19">
        <v>32425.7</v>
      </c>
    </row>
    <row r="654" spans="1:8" ht="12.75" x14ac:dyDescent="0.2">
      <c r="A654" s="27">
        <v>46053</v>
      </c>
      <c r="B654" s="19" t="s">
        <v>445</v>
      </c>
      <c r="C654" s="19">
        <v>118</v>
      </c>
      <c r="D654" s="19" t="s">
        <v>86</v>
      </c>
      <c r="E654" s="19" t="s">
        <v>574</v>
      </c>
      <c r="F654" s="19" t="s">
        <v>118</v>
      </c>
      <c r="G654" s="19">
        <v>-14708.67</v>
      </c>
      <c r="H654" s="19">
        <v>17717.03</v>
      </c>
    </row>
    <row r="655" spans="1:8" ht="12.75" x14ac:dyDescent="0.2">
      <c r="A655" s="27">
        <v>46053</v>
      </c>
      <c r="B655" s="19" t="s">
        <v>445</v>
      </c>
      <c r="C655" s="19" t="s">
        <v>492</v>
      </c>
      <c r="D655" s="19" t="s">
        <v>169</v>
      </c>
      <c r="E655" s="19" t="s">
        <v>573</v>
      </c>
      <c r="F655" s="19" t="s">
        <v>118</v>
      </c>
      <c r="G655" s="19">
        <v>-5317.03</v>
      </c>
      <c r="H655" s="19">
        <v>12400</v>
      </c>
    </row>
    <row r="656" spans="1:8" ht="12.75" x14ac:dyDescent="0.2">
      <c r="A656" s="15" t="s">
        <v>575</v>
      </c>
      <c r="B656" s="16"/>
      <c r="C656" s="16"/>
      <c r="D656" s="16"/>
      <c r="E656" s="16"/>
      <c r="F656" s="16"/>
      <c r="G656" s="16">
        <v>12400</v>
      </c>
      <c r="H656" s="16"/>
    </row>
    <row r="657" spans="1:8" ht="12.75" x14ac:dyDescent="0.2">
      <c r="A657" s="12" t="s">
        <v>79</v>
      </c>
      <c r="B657" s="13"/>
      <c r="C657" s="13"/>
      <c r="D657" s="13"/>
      <c r="E657" s="13"/>
      <c r="F657" s="13"/>
      <c r="G657" s="13"/>
      <c r="H657" s="13"/>
    </row>
    <row r="658" spans="1:8" ht="12.75" x14ac:dyDescent="0.2">
      <c r="A658" s="27">
        <v>46024</v>
      </c>
      <c r="B658" s="19" t="s">
        <v>76</v>
      </c>
      <c r="C658" s="19"/>
      <c r="D658" s="19" t="s">
        <v>77</v>
      </c>
      <c r="E658" s="19" t="s">
        <v>78</v>
      </c>
      <c r="F658" s="19" t="s">
        <v>71</v>
      </c>
      <c r="G658" s="19">
        <v>18.54</v>
      </c>
      <c r="H658" s="19">
        <v>18.54</v>
      </c>
    </row>
    <row r="659" spans="1:8" ht="12.75" x14ac:dyDescent="0.2">
      <c r="A659" s="27">
        <v>46024</v>
      </c>
      <c r="B659" s="19" t="s">
        <v>76</v>
      </c>
      <c r="C659" s="19"/>
      <c r="D659" s="19" t="s">
        <v>80</v>
      </c>
      <c r="E659" s="19" t="s">
        <v>81</v>
      </c>
      <c r="F659" s="19" t="s">
        <v>71</v>
      </c>
      <c r="G659" s="19">
        <v>0.01</v>
      </c>
      <c r="H659" s="19">
        <v>18.55</v>
      </c>
    </row>
    <row r="660" spans="1:8" ht="12.75" x14ac:dyDescent="0.2">
      <c r="A660" s="27">
        <v>46024</v>
      </c>
      <c r="B660" s="19" t="s">
        <v>76</v>
      </c>
      <c r="C660" s="19"/>
      <c r="D660" s="19" t="s">
        <v>77</v>
      </c>
      <c r="E660" s="19" t="s">
        <v>78</v>
      </c>
      <c r="F660" s="19" t="s">
        <v>71</v>
      </c>
      <c r="G660" s="19">
        <v>742.3</v>
      </c>
      <c r="H660" s="19">
        <v>760.85</v>
      </c>
    </row>
    <row r="661" spans="1:8" ht="12.75" x14ac:dyDescent="0.2">
      <c r="A661" s="27">
        <v>46027</v>
      </c>
      <c r="B661" s="19" t="s">
        <v>76</v>
      </c>
      <c r="C661" s="19"/>
      <c r="D661" s="19" t="s">
        <v>80</v>
      </c>
      <c r="E661" s="19" t="s">
        <v>97</v>
      </c>
      <c r="F661" s="19" t="s">
        <v>71</v>
      </c>
      <c r="G661" s="19">
        <v>1955.84</v>
      </c>
      <c r="H661" s="19">
        <v>2716.69</v>
      </c>
    </row>
    <row r="662" spans="1:8" ht="12.75" x14ac:dyDescent="0.2">
      <c r="A662" s="27">
        <v>46050</v>
      </c>
      <c r="B662" s="19" t="s">
        <v>76</v>
      </c>
      <c r="C662" s="19"/>
      <c r="D662" s="19" t="s">
        <v>202</v>
      </c>
      <c r="E662" s="19" t="s">
        <v>203</v>
      </c>
      <c r="F662" s="19" t="s">
        <v>71</v>
      </c>
      <c r="G662" s="19">
        <v>120</v>
      </c>
      <c r="H662" s="19">
        <v>2836.69</v>
      </c>
    </row>
    <row r="663" spans="1:8" ht="12.75" x14ac:dyDescent="0.2">
      <c r="A663" s="15" t="s">
        <v>576</v>
      </c>
      <c r="B663" s="16"/>
      <c r="C663" s="16"/>
      <c r="D663" s="16"/>
      <c r="E663" s="16"/>
      <c r="F663" s="16"/>
      <c r="G663" s="16">
        <v>2836.69</v>
      </c>
      <c r="H663" s="16"/>
    </row>
    <row r="664" spans="1:8" ht="12.75" x14ac:dyDescent="0.2">
      <c r="A664" s="12" t="s">
        <v>577</v>
      </c>
      <c r="B664" s="13"/>
      <c r="C664" s="13"/>
      <c r="D664" s="13"/>
      <c r="E664" s="13"/>
      <c r="F664" s="13"/>
      <c r="G664" s="13"/>
      <c r="H664" s="13"/>
    </row>
    <row r="665" spans="1:8" ht="12.75" x14ac:dyDescent="0.2">
      <c r="A665" s="27">
        <v>46028</v>
      </c>
      <c r="B665" s="19" t="s">
        <v>280</v>
      </c>
      <c r="C665" s="19" t="s">
        <v>300</v>
      </c>
      <c r="D665" s="19" t="s">
        <v>108</v>
      </c>
      <c r="E665" s="19" t="s">
        <v>578</v>
      </c>
      <c r="F665" s="19" t="s">
        <v>75</v>
      </c>
      <c r="G665" s="19">
        <v>1039.3499999999999</v>
      </c>
      <c r="H665" s="19">
        <v>1039.3499999999999</v>
      </c>
    </row>
    <row r="666" spans="1:8" ht="12.75" x14ac:dyDescent="0.2">
      <c r="A666" s="27">
        <v>46028</v>
      </c>
      <c r="B666" s="19" t="s">
        <v>76</v>
      </c>
      <c r="C666" s="19"/>
      <c r="D666" s="19" t="s">
        <v>104</v>
      </c>
      <c r="E666" s="19" t="s">
        <v>107</v>
      </c>
      <c r="F666" s="19" t="s">
        <v>71</v>
      </c>
      <c r="G666" s="19">
        <v>60</v>
      </c>
      <c r="H666" s="19">
        <v>1099.3499999999999</v>
      </c>
    </row>
    <row r="667" spans="1:8" ht="12.75" x14ac:dyDescent="0.2">
      <c r="A667" s="27">
        <v>46028</v>
      </c>
      <c r="B667" s="19" t="s">
        <v>280</v>
      </c>
      <c r="C667" s="19" t="s">
        <v>300</v>
      </c>
      <c r="D667" s="19" t="s">
        <v>108</v>
      </c>
      <c r="E667" s="19" t="s">
        <v>578</v>
      </c>
      <c r="F667" s="19" t="s">
        <v>75</v>
      </c>
      <c r="G667" s="19">
        <v>2534.44</v>
      </c>
      <c r="H667" s="19">
        <v>3633.79</v>
      </c>
    </row>
    <row r="668" spans="1:8" ht="12.75" x14ac:dyDescent="0.2">
      <c r="A668" s="27">
        <v>46028</v>
      </c>
      <c r="B668" s="19" t="s">
        <v>76</v>
      </c>
      <c r="C668" s="19"/>
      <c r="D668" s="19" t="s">
        <v>104</v>
      </c>
      <c r="E668" s="19" t="s">
        <v>105</v>
      </c>
      <c r="F668" s="19" t="s">
        <v>71</v>
      </c>
      <c r="G668" s="19">
        <v>220</v>
      </c>
      <c r="H668" s="19">
        <v>3853.79</v>
      </c>
    </row>
    <row r="669" spans="1:8" ht="12.75" x14ac:dyDescent="0.2">
      <c r="A669" s="27">
        <v>46029</v>
      </c>
      <c r="B669" s="19" t="s">
        <v>280</v>
      </c>
      <c r="C669" s="19" t="s">
        <v>303</v>
      </c>
      <c r="D669" s="19" t="s">
        <v>108</v>
      </c>
      <c r="E669" s="19" t="s">
        <v>579</v>
      </c>
      <c r="F669" s="19" t="s">
        <v>75</v>
      </c>
      <c r="G669" s="19">
        <v>303.42</v>
      </c>
      <c r="H669" s="19">
        <v>4157.21</v>
      </c>
    </row>
    <row r="670" spans="1:8" ht="12.75" x14ac:dyDescent="0.2">
      <c r="A670" s="27">
        <v>46029</v>
      </c>
      <c r="B670" s="19" t="s">
        <v>280</v>
      </c>
      <c r="C670" s="19" t="s">
        <v>303</v>
      </c>
      <c r="D670" s="19" t="s">
        <v>108</v>
      </c>
      <c r="E670" s="19" t="s">
        <v>580</v>
      </c>
      <c r="F670" s="19" t="s">
        <v>75</v>
      </c>
      <c r="G670" s="19">
        <v>54.23</v>
      </c>
      <c r="H670" s="19">
        <v>4211.4399999999996</v>
      </c>
    </row>
    <row r="671" spans="1:8" ht="12.75" x14ac:dyDescent="0.2">
      <c r="A671" s="27">
        <v>46032</v>
      </c>
      <c r="B671" s="19" t="s">
        <v>280</v>
      </c>
      <c r="C671" s="19" t="s">
        <v>308</v>
      </c>
      <c r="D671" s="19" t="s">
        <v>130</v>
      </c>
      <c r="E671" s="19" t="s">
        <v>581</v>
      </c>
      <c r="F671" s="19" t="s">
        <v>75</v>
      </c>
      <c r="G671" s="19">
        <v>2612.88</v>
      </c>
      <c r="H671" s="19">
        <v>6824.32</v>
      </c>
    </row>
    <row r="672" spans="1:8" ht="12.75" x14ac:dyDescent="0.2">
      <c r="A672" s="27">
        <v>46036</v>
      </c>
      <c r="B672" s="19" t="s">
        <v>280</v>
      </c>
      <c r="C672" s="19" t="s">
        <v>314</v>
      </c>
      <c r="D672" s="19" t="s">
        <v>144</v>
      </c>
      <c r="E672" s="19" t="s">
        <v>582</v>
      </c>
      <c r="F672" s="19" t="s">
        <v>75</v>
      </c>
      <c r="G672" s="19">
        <v>0.05</v>
      </c>
      <c r="H672" s="19">
        <v>6824.37</v>
      </c>
    </row>
    <row r="673" spans="1:8" ht="12.75" x14ac:dyDescent="0.2">
      <c r="A673" s="27">
        <v>46036</v>
      </c>
      <c r="B673" s="19" t="s">
        <v>280</v>
      </c>
      <c r="C673" s="19" t="s">
        <v>309</v>
      </c>
      <c r="D673" s="19" t="s">
        <v>144</v>
      </c>
      <c r="E673" s="19" t="s">
        <v>582</v>
      </c>
      <c r="F673" s="19" t="s">
        <v>75</v>
      </c>
      <c r="G673" s="19">
        <v>6.82</v>
      </c>
      <c r="H673" s="19">
        <v>6831.19</v>
      </c>
    </row>
    <row r="674" spans="1:8" ht="12.75" x14ac:dyDescent="0.2">
      <c r="A674" s="27">
        <v>46036</v>
      </c>
      <c r="B674" s="19" t="s">
        <v>280</v>
      </c>
      <c r="C674" s="19" t="s">
        <v>309</v>
      </c>
      <c r="D674" s="19" t="s">
        <v>144</v>
      </c>
      <c r="E674" s="19" t="s">
        <v>582</v>
      </c>
      <c r="F674" s="19" t="s">
        <v>75</v>
      </c>
      <c r="G674" s="19">
        <v>25.93</v>
      </c>
      <c r="H674" s="19">
        <v>6857.12</v>
      </c>
    </row>
    <row r="675" spans="1:8" ht="12.75" x14ac:dyDescent="0.2">
      <c r="A675" s="27">
        <v>46036</v>
      </c>
      <c r="B675" s="19" t="s">
        <v>280</v>
      </c>
      <c r="C675" s="19" t="s">
        <v>309</v>
      </c>
      <c r="D675" s="19" t="s">
        <v>144</v>
      </c>
      <c r="E675" s="19" t="s">
        <v>582</v>
      </c>
      <c r="F675" s="19" t="s">
        <v>75</v>
      </c>
      <c r="G675" s="19">
        <v>9.9499999999999993</v>
      </c>
      <c r="H675" s="19">
        <v>6867.07</v>
      </c>
    </row>
    <row r="676" spans="1:8" ht="12.75" x14ac:dyDescent="0.2">
      <c r="A676" s="27">
        <v>46036</v>
      </c>
      <c r="B676" s="19" t="s">
        <v>280</v>
      </c>
      <c r="C676" s="19" t="s">
        <v>309</v>
      </c>
      <c r="D676" s="19" t="s">
        <v>144</v>
      </c>
      <c r="E676" s="19" t="s">
        <v>582</v>
      </c>
      <c r="F676" s="19" t="s">
        <v>75</v>
      </c>
      <c r="G676" s="19">
        <v>0.19</v>
      </c>
      <c r="H676" s="19">
        <v>6867.26</v>
      </c>
    </row>
    <row r="677" spans="1:8" ht="12.75" x14ac:dyDescent="0.2">
      <c r="A677" s="27">
        <v>46036</v>
      </c>
      <c r="B677" s="19" t="s">
        <v>280</v>
      </c>
      <c r="C677" s="19" t="s">
        <v>309</v>
      </c>
      <c r="D677" s="19" t="s">
        <v>144</v>
      </c>
      <c r="E677" s="19" t="s">
        <v>582</v>
      </c>
      <c r="F677" s="19" t="s">
        <v>75</v>
      </c>
      <c r="G677" s="19">
        <v>0.04</v>
      </c>
      <c r="H677" s="19">
        <v>6867.3</v>
      </c>
    </row>
    <row r="678" spans="1:8" ht="12.75" x14ac:dyDescent="0.2">
      <c r="A678" s="27">
        <v>46036</v>
      </c>
      <c r="B678" s="19" t="s">
        <v>280</v>
      </c>
      <c r="C678" s="19" t="s">
        <v>309</v>
      </c>
      <c r="D678" s="19" t="s">
        <v>144</v>
      </c>
      <c r="E678" s="19" t="s">
        <v>582</v>
      </c>
      <c r="F678" s="19" t="s">
        <v>75</v>
      </c>
      <c r="G678" s="19">
        <v>12.04</v>
      </c>
      <c r="H678" s="19">
        <v>6879.34</v>
      </c>
    </row>
    <row r="679" spans="1:8" ht="12.75" x14ac:dyDescent="0.2">
      <c r="A679" s="27">
        <v>46036</v>
      </c>
      <c r="B679" s="19" t="s">
        <v>280</v>
      </c>
      <c r="C679" s="19" t="s">
        <v>309</v>
      </c>
      <c r="D679" s="19" t="s">
        <v>144</v>
      </c>
      <c r="E679" s="19" t="s">
        <v>582</v>
      </c>
      <c r="F679" s="19" t="s">
        <v>75</v>
      </c>
      <c r="G679" s="19">
        <v>1.41</v>
      </c>
      <c r="H679" s="19">
        <v>6880.75</v>
      </c>
    </row>
    <row r="680" spans="1:8" ht="12.75" x14ac:dyDescent="0.2">
      <c r="A680" s="27">
        <v>46036</v>
      </c>
      <c r="B680" s="19" t="s">
        <v>280</v>
      </c>
      <c r="C680" s="19" t="s">
        <v>314</v>
      </c>
      <c r="D680" s="19" t="s">
        <v>144</v>
      </c>
      <c r="E680" s="19" t="s">
        <v>583</v>
      </c>
      <c r="F680" s="19" t="s">
        <v>75</v>
      </c>
      <c r="G680" s="19">
        <v>1.51</v>
      </c>
      <c r="H680" s="19">
        <v>6882.26</v>
      </c>
    </row>
    <row r="681" spans="1:8" ht="12.75" x14ac:dyDescent="0.2">
      <c r="A681" s="27">
        <v>46036</v>
      </c>
      <c r="B681" s="19" t="s">
        <v>280</v>
      </c>
      <c r="C681" s="19" t="s">
        <v>314</v>
      </c>
      <c r="D681" s="19" t="s">
        <v>144</v>
      </c>
      <c r="E681" s="19" t="s">
        <v>584</v>
      </c>
      <c r="F681" s="19" t="s">
        <v>75</v>
      </c>
      <c r="G681" s="19">
        <v>7.58</v>
      </c>
      <c r="H681" s="19">
        <v>6889.84</v>
      </c>
    </row>
    <row r="682" spans="1:8" ht="12.75" x14ac:dyDescent="0.2">
      <c r="A682" s="27">
        <v>46036</v>
      </c>
      <c r="B682" s="19" t="s">
        <v>280</v>
      </c>
      <c r="C682" s="19" t="s">
        <v>314</v>
      </c>
      <c r="D682" s="19" t="s">
        <v>144</v>
      </c>
      <c r="E682" s="19" t="s">
        <v>582</v>
      </c>
      <c r="F682" s="19" t="s">
        <v>75</v>
      </c>
      <c r="G682" s="19">
        <v>0.78</v>
      </c>
      <c r="H682" s="19">
        <v>6890.62</v>
      </c>
    </row>
    <row r="683" spans="1:8" ht="12.75" x14ac:dyDescent="0.2">
      <c r="A683" s="27">
        <v>46036</v>
      </c>
      <c r="B683" s="19" t="s">
        <v>280</v>
      </c>
      <c r="C683" s="19" t="s">
        <v>314</v>
      </c>
      <c r="D683" s="19" t="s">
        <v>144</v>
      </c>
      <c r="E683" s="19" t="s">
        <v>582</v>
      </c>
      <c r="F683" s="19" t="s">
        <v>75</v>
      </c>
      <c r="G683" s="19">
        <v>0.06</v>
      </c>
      <c r="H683" s="19">
        <v>6890.68</v>
      </c>
    </row>
    <row r="684" spans="1:8" ht="12.75" x14ac:dyDescent="0.2">
      <c r="A684" s="27">
        <v>46036</v>
      </c>
      <c r="B684" s="19" t="s">
        <v>280</v>
      </c>
      <c r="C684" s="19" t="s">
        <v>314</v>
      </c>
      <c r="D684" s="19" t="s">
        <v>144</v>
      </c>
      <c r="E684" s="19" t="s">
        <v>584</v>
      </c>
      <c r="F684" s="19" t="s">
        <v>75</v>
      </c>
      <c r="G684" s="19">
        <v>0.02</v>
      </c>
      <c r="H684" s="19">
        <v>6890.7</v>
      </c>
    </row>
    <row r="685" spans="1:8" ht="12.75" x14ac:dyDescent="0.2">
      <c r="A685" s="27">
        <v>46036</v>
      </c>
      <c r="B685" s="19" t="s">
        <v>280</v>
      </c>
      <c r="C685" s="19" t="s">
        <v>314</v>
      </c>
      <c r="D685" s="19" t="s">
        <v>144</v>
      </c>
      <c r="E685" s="19" t="s">
        <v>582</v>
      </c>
      <c r="F685" s="19" t="s">
        <v>75</v>
      </c>
      <c r="G685" s="19">
        <v>1.74</v>
      </c>
      <c r="H685" s="19">
        <v>6892.44</v>
      </c>
    </row>
    <row r="686" spans="1:8" ht="12.75" x14ac:dyDescent="0.2">
      <c r="A686" s="27">
        <v>46049</v>
      </c>
      <c r="B686" s="19" t="s">
        <v>280</v>
      </c>
      <c r="C686" s="19" t="s">
        <v>314</v>
      </c>
      <c r="D686" s="19" t="s">
        <v>144</v>
      </c>
      <c r="E686" s="19" t="s">
        <v>582</v>
      </c>
      <c r="F686" s="19" t="s">
        <v>75</v>
      </c>
      <c r="G686" s="19">
        <v>7.58</v>
      </c>
      <c r="H686" s="19">
        <v>6900.02</v>
      </c>
    </row>
    <row r="687" spans="1:8" ht="12.75" x14ac:dyDescent="0.2">
      <c r="A687" s="27">
        <v>46049</v>
      </c>
      <c r="B687" s="19" t="s">
        <v>280</v>
      </c>
      <c r="C687" s="19" t="s">
        <v>314</v>
      </c>
      <c r="D687" s="19" t="s">
        <v>144</v>
      </c>
      <c r="E687" s="19" t="s">
        <v>584</v>
      </c>
      <c r="F687" s="19" t="s">
        <v>75</v>
      </c>
      <c r="G687" s="19">
        <v>0.17</v>
      </c>
      <c r="H687" s="19">
        <v>6900.19</v>
      </c>
    </row>
    <row r="688" spans="1:8" ht="12.75" x14ac:dyDescent="0.2">
      <c r="A688" s="27">
        <v>46049</v>
      </c>
      <c r="B688" s="19" t="s">
        <v>280</v>
      </c>
      <c r="C688" s="19" t="s">
        <v>309</v>
      </c>
      <c r="D688" s="19" t="s">
        <v>144</v>
      </c>
      <c r="E688" s="19" t="s">
        <v>582</v>
      </c>
      <c r="F688" s="19" t="s">
        <v>75</v>
      </c>
      <c r="G688" s="19">
        <v>0.01</v>
      </c>
      <c r="H688" s="19">
        <v>6900.2</v>
      </c>
    </row>
    <row r="689" spans="1:8" ht="12.75" x14ac:dyDescent="0.2">
      <c r="A689" s="27">
        <v>46049</v>
      </c>
      <c r="B689" s="19" t="s">
        <v>280</v>
      </c>
      <c r="C689" s="19" t="s">
        <v>309</v>
      </c>
      <c r="D689" s="19" t="s">
        <v>144</v>
      </c>
      <c r="E689" s="19" t="s">
        <v>582</v>
      </c>
      <c r="F689" s="19" t="s">
        <v>75</v>
      </c>
      <c r="G689" s="19">
        <v>0.05</v>
      </c>
      <c r="H689" s="19">
        <v>6900.25</v>
      </c>
    </row>
    <row r="690" spans="1:8" ht="12.75" x14ac:dyDescent="0.2">
      <c r="A690" s="27">
        <v>46049</v>
      </c>
      <c r="B690" s="19" t="s">
        <v>280</v>
      </c>
      <c r="C690" s="19" t="s">
        <v>309</v>
      </c>
      <c r="D690" s="19" t="s">
        <v>144</v>
      </c>
      <c r="E690" s="19" t="s">
        <v>582</v>
      </c>
      <c r="F690" s="19" t="s">
        <v>75</v>
      </c>
      <c r="G690" s="19">
        <v>0.02</v>
      </c>
      <c r="H690" s="19">
        <v>6900.27</v>
      </c>
    </row>
    <row r="691" spans="1:8" ht="12.75" x14ac:dyDescent="0.2">
      <c r="A691" s="27">
        <v>46049</v>
      </c>
      <c r="B691" s="19" t="s">
        <v>280</v>
      </c>
      <c r="C691" s="19" t="s">
        <v>309</v>
      </c>
      <c r="D691" s="19" t="s">
        <v>144</v>
      </c>
      <c r="E691" s="19" t="s">
        <v>582</v>
      </c>
      <c r="F691" s="19" t="s">
        <v>75</v>
      </c>
      <c r="G691" s="19">
        <v>0</v>
      </c>
      <c r="H691" s="19">
        <v>6900.27</v>
      </c>
    </row>
    <row r="692" spans="1:8" ht="12.75" x14ac:dyDescent="0.2">
      <c r="A692" s="27">
        <v>46049</v>
      </c>
      <c r="B692" s="19" t="s">
        <v>280</v>
      </c>
      <c r="C692" s="19" t="s">
        <v>309</v>
      </c>
      <c r="D692" s="19" t="s">
        <v>144</v>
      </c>
      <c r="E692" s="19" t="s">
        <v>582</v>
      </c>
      <c r="F692" s="19" t="s">
        <v>75</v>
      </c>
      <c r="G692" s="19">
        <v>0</v>
      </c>
      <c r="H692" s="19">
        <v>6900.27</v>
      </c>
    </row>
    <row r="693" spans="1:8" ht="12.75" x14ac:dyDescent="0.2">
      <c r="A693" s="27">
        <v>46049</v>
      </c>
      <c r="B693" s="19" t="s">
        <v>280</v>
      </c>
      <c r="C693" s="19" t="s">
        <v>309</v>
      </c>
      <c r="D693" s="19" t="s">
        <v>144</v>
      </c>
      <c r="E693" s="19" t="s">
        <v>582</v>
      </c>
      <c r="F693" s="19" t="s">
        <v>75</v>
      </c>
      <c r="G693" s="19">
        <v>0.02</v>
      </c>
      <c r="H693" s="19">
        <v>6900.29</v>
      </c>
    </row>
    <row r="694" spans="1:8" ht="12.75" x14ac:dyDescent="0.2">
      <c r="A694" s="27">
        <v>46049</v>
      </c>
      <c r="B694" s="19" t="s">
        <v>280</v>
      </c>
      <c r="C694" s="19" t="s">
        <v>309</v>
      </c>
      <c r="D694" s="19" t="s">
        <v>144</v>
      </c>
      <c r="E694" s="19" t="s">
        <v>582</v>
      </c>
      <c r="F694" s="19" t="s">
        <v>75</v>
      </c>
      <c r="G694" s="19">
        <v>0</v>
      </c>
      <c r="H694" s="19">
        <v>6900.29</v>
      </c>
    </row>
    <row r="695" spans="1:8" ht="12.75" x14ac:dyDescent="0.2">
      <c r="A695" s="27">
        <v>46049</v>
      </c>
      <c r="B695" s="19" t="s">
        <v>280</v>
      </c>
      <c r="C695" s="19" t="s">
        <v>314</v>
      </c>
      <c r="D695" s="19" t="s">
        <v>144</v>
      </c>
      <c r="E695" s="19" t="s">
        <v>583</v>
      </c>
      <c r="F695" s="19" t="s">
        <v>75</v>
      </c>
      <c r="G695" s="19">
        <v>14.7</v>
      </c>
      <c r="H695" s="19">
        <v>6914.99</v>
      </c>
    </row>
    <row r="696" spans="1:8" ht="12.75" x14ac:dyDescent="0.2">
      <c r="A696" s="27">
        <v>46049</v>
      </c>
      <c r="B696" s="19" t="s">
        <v>280</v>
      </c>
      <c r="C696" s="19" t="s">
        <v>314</v>
      </c>
      <c r="D696" s="19" t="s">
        <v>144</v>
      </c>
      <c r="E696" s="19" t="s">
        <v>584</v>
      </c>
      <c r="F696" s="19" t="s">
        <v>75</v>
      </c>
      <c r="G696" s="19">
        <v>74.02</v>
      </c>
      <c r="H696" s="19">
        <v>6989.01</v>
      </c>
    </row>
    <row r="697" spans="1:8" ht="12.75" x14ac:dyDescent="0.2">
      <c r="A697" s="27">
        <v>46049</v>
      </c>
      <c r="B697" s="19" t="s">
        <v>280</v>
      </c>
      <c r="C697" s="19" t="s">
        <v>314</v>
      </c>
      <c r="D697" s="19" t="s">
        <v>144</v>
      </c>
      <c r="E697" s="19" t="s">
        <v>582</v>
      </c>
      <c r="F697" s="19" t="s">
        <v>75</v>
      </c>
      <c r="G697" s="19">
        <v>0.57999999999999996</v>
      </c>
      <c r="H697" s="19">
        <v>6989.59</v>
      </c>
    </row>
    <row r="698" spans="1:8" ht="12.75" x14ac:dyDescent="0.2">
      <c r="A698" s="27">
        <v>46049</v>
      </c>
      <c r="B698" s="19" t="s">
        <v>280</v>
      </c>
      <c r="C698" s="19" t="s">
        <v>314</v>
      </c>
      <c r="D698" s="19" t="s">
        <v>144</v>
      </c>
      <c r="E698" s="19" t="s">
        <v>582</v>
      </c>
      <c r="F698" s="19" t="s">
        <v>75</v>
      </c>
      <c r="G698" s="19">
        <v>17.079999999999998</v>
      </c>
      <c r="H698" s="19">
        <v>7006.67</v>
      </c>
    </row>
    <row r="699" spans="1:8" ht="12.75" x14ac:dyDescent="0.2">
      <c r="A699" s="27">
        <v>46049</v>
      </c>
      <c r="B699" s="19" t="s">
        <v>280</v>
      </c>
      <c r="C699" s="19" t="s">
        <v>325</v>
      </c>
      <c r="D699" s="19" t="s">
        <v>144</v>
      </c>
      <c r="E699" s="19" t="s">
        <v>585</v>
      </c>
      <c r="F699" s="19" t="s">
        <v>75</v>
      </c>
      <c r="G699" s="19">
        <v>10.82</v>
      </c>
      <c r="H699" s="19">
        <v>7017.49</v>
      </c>
    </row>
    <row r="700" spans="1:8" ht="12.75" x14ac:dyDescent="0.2">
      <c r="A700" s="27">
        <v>46049</v>
      </c>
      <c r="B700" s="19" t="s">
        <v>280</v>
      </c>
      <c r="C700" s="19" t="s">
        <v>325</v>
      </c>
      <c r="D700" s="19" t="s">
        <v>144</v>
      </c>
      <c r="E700" s="19" t="s">
        <v>586</v>
      </c>
      <c r="F700" s="19" t="s">
        <v>75</v>
      </c>
      <c r="G700" s="19">
        <v>11.95</v>
      </c>
      <c r="H700" s="19">
        <v>7029.44</v>
      </c>
    </row>
    <row r="701" spans="1:8" ht="12.75" x14ac:dyDescent="0.2">
      <c r="A701" s="27">
        <v>46049</v>
      </c>
      <c r="B701" s="19" t="s">
        <v>280</v>
      </c>
      <c r="C701" s="19" t="s">
        <v>325</v>
      </c>
      <c r="D701" s="19" t="s">
        <v>144</v>
      </c>
      <c r="E701" s="19" t="s">
        <v>585</v>
      </c>
      <c r="F701" s="19" t="s">
        <v>75</v>
      </c>
      <c r="G701" s="19">
        <v>0.02</v>
      </c>
      <c r="H701" s="19">
        <v>7029.46</v>
      </c>
    </row>
    <row r="702" spans="1:8" ht="12.75" x14ac:dyDescent="0.2">
      <c r="A702" s="27">
        <v>46049</v>
      </c>
      <c r="B702" s="19" t="s">
        <v>280</v>
      </c>
      <c r="C702" s="19" t="s">
        <v>325</v>
      </c>
      <c r="D702" s="19" t="s">
        <v>144</v>
      </c>
      <c r="E702" s="19" t="s">
        <v>585</v>
      </c>
      <c r="F702" s="19" t="s">
        <v>75</v>
      </c>
      <c r="G702" s="19">
        <v>3.15</v>
      </c>
      <c r="H702" s="19">
        <v>7032.61</v>
      </c>
    </row>
    <row r="703" spans="1:8" ht="12.75" x14ac:dyDescent="0.2">
      <c r="A703" s="27">
        <v>46049</v>
      </c>
      <c r="B703" s="19" t="s">
        <v>280</v>
      </c>
      <c r="C703" s="19" t="s">
        <v>314</v>
      </c>
      <c r="D703" s="19" t="s">
        <v>144</v>
      </c>
      <c r="E703" s="19" t="s">
        <v>582</v>
      </c>
      <c r="F703" s="19" t="s">
        <v>75</v>
      </c>
      <c r="G703" s="19">
        <v>0.5</v>
      </c>
      <c r="H703" s="19">
        <v>7033.11</v>
      </c>
    </row>
    <row r="704" spans="1:8" ht="12.75" x14ac:dyDescent="0.2">
      <c r="A704" s="27">
        <v>46049</v>
      </c>
      <c r="B704" s="19" t="s">
        <v>280</v>
      </c>
      <c r="C704" s="19" t="s">
        <v>325</v>
      </c>
      <c r="D704" s="19" t="s">
        <v>144</v>
      </c>
      <c r="E704" s="19" t="s">
        <v>587</v>
      </c>
      <c r="F704" s="19" t="s">
        <v>75</v>
      </c>
      <c r="G704" s="19">
        <v>0.26</v>
      </c>
      <c r="H704" s="19">
        <v>7033.37</v>
      </c>
    </row>
    <row r="705" spans="1:8" ht="12.75" x14ac:dyDescent="0.2">
      <c r="A705" s="27">
        <v>46049</v>
      </c>
      <c r="B705" s="19" t="s">
        <v>280</v>
      </c>
      <c r="C705" s="19" t="s">
        <v>325</v>
      </c>
      <c r="D705" s="19" t="s">
        <v>144</v>
      </c>
      <c r="E705" s="19" t="s">
        <v>585</v>
      </c>
      <c r="F705" s="19" t="s">
        <v>75</v>
      </c>
      <c r="G705" s="19">
        <v>0.4</v>
      </c>
      <c r="H705" s="19">
        <v>7033.77</v>
      </c>
    </row>
    <row r="706" spans="1:8" ht="12.75" x14ac:dyDescent="0.2">
      <c r="A706" s="27">
        <v>46049</v>
      </c>
      <c r="B706" s="19" t="s">
        <v>280</v>
      </c>
      <c r="C706" s="19" t="s">
        <v>325</v>
      </c>
      <c r="D706" s="19" t="s">
        <v>144</v>
      </c>
      <c r="E706" s="19" t="s">
        <v>585</v>
      </c>
      <c r="F706" s="19" t="s">
        <v>75</v>
      </c>
      <c r="G706" s="19">
        <v>0.15</v>
      </c>
      <c r="H706" s="19">
        <v>7033.92</v>
      </c>
    </row>
    <row r="707" spans="1:8" ht="12.75" x14ac:dyDescent="0.2">
      <c r="A707" s="27">
        <v>46051</v>
      </c>
      <c r="B707" s="19" t="s">
        <v>445</v>
      </c>
      <c r="C707" s="19" t="s">
        <v>588</v>
      </c>
      <c r="D707" s="19" t="s">
        <v>204</v>
      </c>
      <c r="E707" s="19" t="s">
        <v>589</v>
      </c>
      <c r="F707" s="19" t="s">
        <v>85</v>
      </c>
      <c r="G707" s="19">
        <v>6660</v>
      </c>
      <c r="H707" s="19">
        <v>13693.92</v>
      </c>
    </row>
    <row r="708" spans="1:8" ht="12.75" x14ac:dyDescent="0.2">
      <c r="A708" s="15" t="s">
        <v>590</v>
      </c>
      <c r="B708" s="16"/>
      <c r="C708" s="16"/>
      <c r="D708" s="16"/>
      <c r="E708" s="16"/>
      <c r="F708" s="16"/>
      <c r="G708" s="16">
        <v>13693.92</v>
      </c>
      <c r="H708" s="16"/>
    </row>
    <row r="709" spans="1:8" ht="12.75" x14ac:dyDescent="0.2">
      <c r="A709" s="12" t="s">
        <v>591</v>
      </c>
      <c r="B709" s="13"/>
      <c r="C709" s="13"/>
      <c r="D709" s="13"/>
      <c r="E709" s="13"/>
      <c r="F709" s="13"/>
      <c r="G709" s="13"/>
      <c r="H709" s="13"/>
    </row>
    <row r="710" spans="1:8" ht="12.75" x14ac:dyDescent="0.2">
      <c r="A710" s="27">
        <v>46027</v>
      </c>
      <c r="B710" s="19" t="s">
        <v>445</v>
      </c>
      <c r="C710" s="19">
        <v>1175</v>
      </c>
      <c r="D710" s="19" t="s">
        <v>88</v>
      </c>
      <c r="E710" s="19" t="s">
        <v>592</v>
      </c>
      <c r="F710" s="19" t="s">
        <v>85</v>
      </c>
      <c r="G710" s="19">
        <v>9266.66</v>
      </c>
      <c r="H710" s="19">
        <v>9266.66</v>
      </c>
    </row>
    <row r="711" spans="1:8" ht="12.75" x14ac:dyDescent="0.2">
      <c r="A711" s="27">
        <v>46027</v>
      </c>
      <c r="B711" s="19" t="s">
        <v>76</v>
      </c>
      <c r="C711" s="19"/>
      <c r="D711" s="19" t="s">
        <v>89</v>
      </c>
      <c r="E711" s="19" t="s">
        <v>90</v>
      </c>
      <c r="F711" s="19" t="s">
        <v>71</v>
      </c>
      <c r="G711" s="19">
        <v>39</v>
      </c>
      <c r="H711" s="19">
        <v>9305.66</v>
      </c>
    </row>
    <row r="712" spans="1:8" ht="12.75" x14ac:dyDescent="0.2">
      <c r="A712" s="27">
        <v>46027</v>
      </c>
      <c r="B712" s="19" t="s">
        <v>76</v>
      </c>
      <c r="C712" s="19"/>
      <c r="D712" s="19" t="s">
        <v>95</v>
      </c>
      <c r="E712" s="19" t="s">
        <v>96</v>
      </c>
      <c r="F712" s="19" t="s">
        <v>71</v>
      </c>
      <c r="G712" s="19">
        <v>471.59</v>
      </c>
      <c r="H712" s="19">
        <v>9777.25</v>
      </c>
    </row>
    <row r="713" spans="1:8" ht="12.75" x14ac:dyDescent="0.2">
      <c r="A713" s="27">
        <v>46035</v>
      </c>
      <c r="B713" s="19" t="s">
        <v>76</v>
      </c>
      <c r="C713" s="19"/>
      <c r="D713" s="19" t="s">
        <v>138</v>
      </c>
      <c r="E713" s="19" t="s">
        <v>139</v>
      </c>
      <c r="F713" s="19" t="s">
        <v>71</v>
      </c>
      <c r="G713" s="19">
        <v>36.450000000000003</v>
      </c>
      <c r="H713" s="19">
        <v>9813.7000000000007</v>
      </c>
    </row>
    <row r="714" spans="1:8" ht="12.75" x14ac:dyDescent="0.2">
      <c r="A714" s="27">
        <v>46035</v>
      </c>
      <c r="B714" s="19" t="s">
        <v>76</v>
      </c>
      <c r="C714" s="19"/>
      <c r="D714" s="19" t="s">
        <v>141</v>
      </c>
      <c r="E714" s="19" t="s">
        <v>142</v>
      </c>
      <c r="F714" s="19" t="s">
        <v>71</v>
      </c>
      <c r="G714" s="19">
        <v>322.33999999999997</v>
      </c>
      <c r="H714" s="19">
        <v>10136.040000000001</v>
      </c>
    </row>
    <row r="715" spans="1:8" ht="12.75" x14ac:dyDescent="0.2">
      <c r="A715" s="27">
        <v>46042</v>
      </c>
      <c r="B715" s="19" t="s">
        <v>76</v>
      </c>
      <c r="C715" s="19"/>
      <c r="D715" s="19" t="s">
        <v>182</v>
      </c>
      <c r="E715" s="19" t="s">
        <v>183</v>
      </c>
      <c r="F715" s="19" t="s">
        <v>71</v>
      </c>
      <c r="G715" s="19">
        <v>77.94</v>
      </c>
      <c r="H715" s="19">
        <v>10213.98</v>
      </c>
    </row>
    <row r="716" spans="1:8" ht="12.75" x14ac:dyDescent="0.2">
      <c r="A716" s="27">
        <v>46042</v>
      </c>
      <c r="B716" s="19" t="s">
        <v>76</v>
      </c>
      <c r="C716" s="19"/>
      <c r="D716" s="19" t="s">
        <v>180</v>
      </c>
      <c r="E716" s="19" t="s">
        <v>181</v>
      </c>
      <c r="F716" s="19" t="s">
        <v>71</v>
      </c>
      <c r="G716" s="19">
        <v>122.67</v>
      </c>
      <c r="H716" s="19">
        <v>10336.65</v>
      </c>
    </row>
    <row r="717" spans="1:8" ht="12.75" x14ac:dyDescent="0.2">
      <c r="A717" s="27">
        <v>46050</v>
      </c>
      <c r="B717" s="19" t="s">
        <v>445</v>
      </c>
      <c r="C717" s="19" t="s">
        <v>593</v>
      </c>
      <c r="D717" s="19" t="s">
        <v>199</v>
      </c>
      <c r="E717" s="19" t="s">
        <v>200</v>
      </c>
      <c r="F717" s="19" t="s">
        <v>85</v>
      </c>
      <c r="G717" s="19">
        <v>1733.4</v>
      </c>
      <c r="H717" s="19">
        <v>12070.05</v>
      </c>
    </row>
    <row r="718" spans="1:8" ht="12.75" x14ac:dyDescent="0.2">
      <c r="A718" s="27">
        <v>46052</v>
      </c>
      <c r="B718" s="19" t="s">
        <v>76</v>
      </c>
      <c r="C718" s="19"/>
      <c r="D718" s="19" t="s">
        <v>209</v>
      </c>
      <c r="E718" s="19" t="s">
        <v>210</v>
      </c>
      <c r="F718" s="19" t="s">
        <v>71</v>
      </c>
      <c r="G718" s="19">
        <v>330</v>
      </c>
      <c r="H718" s="19">
        <v>12400.05</v>
      </c>
    </row>
    <row r="719" spans="1:8" ht="12.75" x14ac:dyDescent="0.2">
      <c r="A719" s="15" t="s">
        <v>594</v>
      </c>
      <c r="B719" s="16"/>
      <c r="C719" s="16"/>
      <c r="D719" s="16"/>
      <c r="E719" s="16"/>
      <c r="F719" s="16"/>
      <c r="G719" s="16">
        <v>12400.05</v>
      </c>
      <c r="H719" s="16"/>
    </row>
    <row r="720" spans="1:8" ht="12.75" x14ac:dyDescent="0.2">
      <c r="A720" s="29" t="s">
        <v>595</v>
      </c>
      <c r="B720" s="30"/>
      <c r="C720" s="30"/>
      <c r="D720" s="30"/>
      <c r="E720" s="30"/>
      <c r="F720" s="30"/>
      <c r="G720" s="30">
        <v>28930.66</v>
      </c>
      <c r="H720" s="30"/>
    </row>
  </sheetData>
  <hyperlinks>
    <hyperlink ref="D36" r:id="rId1" xr:uid="{00000000-0004-0000-0300-000000000000}"/>
    <hyperlink ref="D48" r:id="rId2" xr:uid="{00000000-0004-0000-0300-000001000000}"/>
    <hyperlink ref="D486" r:id="rId3" xr:uid="{00000000-0004-0000-0300-000002000000}"/>
    <hyperlink ref="D491" r:id="rId4" xr:uid="{00000000-0004-0000-0300-000003000000}"/>
  </hyperlinks>
  <pageMargins left="0.7" right="0.7" top="0.75" bottom="0.75" header="0.3" footer="0.3"/>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2677F1"/>
    <outlinePr summaryBelow="0" summaryRight="0"/>
  </sheetPr>
  <dimension ref="A1:Z709"/>
  <sheetViews>
    <sheetView showGridLines="0" workbookViewId="0">
      <pane ySplit="1" topLeftCell="A2" activePane="bottomLeft" state="frozen"/>
      <selection pane="bottomLeft" activeCell="B3" sqref="B3"/>
    </sheetView>
  </sheetViews>
  <sheetFormatPr defaultColWidth="12.5703125" defaultRowHeight="15.75" customHeight="1" x14ac:dyDescent="0.2"/>
  <cols>
    <col min="1" max="1" width="37.5703125" customWidth="1"/>
    <col min="2" max="2" width="20.140625" customWidth="1"/>
    <col min="3" max="3" width="11.42578125" customWidth="1"/>
    <col min="4" max="4" width="30.140625" customWidth="1"/>
    <col min="5" max="6" width="37.5703125" customWidth="1"/>
    <col min="7" max="8" width="10.140625" customWidth="1"/>
  </cols>
  <sheetData>
    <row r="1" spans="1:26" ht="33.75" customHeight="1" x14ac:dyDescent="0.2">
      <c r="A1" s="1" t="str">
        <f ca="1">CONCATENATE(
            "              ", "QuickBooks Import", CHAR(10),
            "              ", "",
            IFERROR(_xludf.IFS(
                (NOW()-"2026/02/03 08:13") &lt;= 0,
                    "",
                AND((NOW()-"2026/02/03 08:13") * 1440 &gt;= 0, (NOW()-"2026/02/03 08:13") * 1440 &lt;= 5),
                    "Last updated just now",
                (NOW()-"2026/02/03 08:13") * 1440 &lt;= 60,
                    "Last updated "&amp;FLOOR((NOW()-"2026/02/03 08:13")*1440,1)&amp;" minutes ago",
                (NOW()-"2026/02/03 08:13") * 24 &lt;= 24,
                    "Last updated "&amp;FLOOR((NOW()-"2026/02/03 08:13")*24,1) &amp;
                        IF(FLOOR((NOW()-"2026/02/03 08:13")*24,1) &lt;= 1, " hour ago", " hours ago"),
                (NOW()-"2026/02/03 08:13") &lt;= 30,
                    "Last updated "&amp;FLOOR((NOW()-"2026/02/03 08:13"),1) &amp;
                        IF(FLOOR((NOW()-"2026/02/03 08:13"),1) &lt;= 1, " day ago", " days ago"),
                (NOW()-"2026/02/03 08:13") &gt; 30,
                    "Last updated " &amp;
                        FLOOR((NOW()-"2026/02/03 08:13")/7,1) &amp;
                        IF(FLOOR((NOW()-"2026/02/03 08:13"),1) &lt;= 1, " week ago", " weeks ago")
            ),"Last updated on 2026/02/03 08:13")
        )</f>
        <v xml:space="preserve">              QuickBooks Import
              Last updated on 2026/02/03 08:13</v>
      </c>
      <c r="B1" s="1" t="s">
        <v>0</v>
      </c>
      <c r="C1" s="1" t="str">
        <f ca="1">IFERROR(IF(NOW(), _COEFF_ssop()),"")</f>
        <v/>
      </c>
      <c r="D1" s="1" t="s">
        <v>0</v>
      </c>
      <c r="E1" s="1" t="s">
        <v>0</v>
      </c>
      <c r="F1" s="1" t="s">
        <v>0</v>
      </c>
      <c r="G1" s="1" t="s">
        <v>0</v>
      </c>
      <c r="H1" s="1" t="s">
        <v>0</v>
      </c>
      <c r="I1" s="1"/>
      <c r="J1" s="1"/>
      <c r="K1" s="1"/>
      <c r="L1" s="1"/>
      <c r="M1" s="1"/>
      <c r="N1" s="1"/>
      <c r="O1" s="1"/>
      <c r="P1" s="1"/>
      <c r="Q1" s="1"/>
      <c r="R1" s="1"/>
      <c r="S1" s="1"/>
      <c r="T1" s="1"/>
      <c r="U1" s="1"/>
      <c r="V1" s="1"/>
      <c r="W1" s="1"/>
      <c r="X1" s="1"/>
      <c r="Y1" s="1"/>
      <c r="Z1" s="1"/>
    </row>
    <row r="2" spans="1:26" ht="22.5" customHeight="1" x14ac:dyDescent="0.2">
      <c r="A2" s="3"/>
      <c r="B2" s="5"/>
      <c r="C2" s="5"/>
      <c r="D2" s="4" t="s">
        <v>62</v>
      </c>
      <c r="E2" s="5"/>
      <c r="F2" s="5"/>
      <c r="G2" s="5"/>
      <c r="H2" s="5"/>
      <c r="I2" s="6"/>
      <c r="J2" s="6"/>
      <c r="K2" s="6"/>
      <c r="L2" s="6"/>
      <c r="M2" s="6"/>
      <c r="N2" s="6"/>
      <c r="O2" s="6"/>
      <c r="P2" s="6"/>
      <c r="Q2" s="6"/>
      <c r="R2" s="6"/>
      <c r="S2" s="6"/>
      <c r="T2" s="6"/>
      <c r="U2" s="6"/>
      <c r="V2" s="6"/>
      <c r="W2" s="6"/>
      <c r="X2" s="6"/>
      <c r="Y2" s="6"/>
      <c r="Z2" s="6"/>
    </row>
    <row r="3" spans="1:26" ht="12.75" x14ac:dyDescent="0.2">
      <c r="A3" s="7"/>
      <c r="D3" s="8" t="s">
        <v>2</v>
      </c>
    </row>
    <row r="4" spans="1:26" ht="12.75" x14ac:dyDescent="0.2">
      <c r="A4" s="7"/>
      <c r="D4" s="8" t="s">
        <v>63</v>
      </c>
    </row>
    <row r="5" spans="1:26" ht="12.75" x14ac:dyDescent="0.2">
      <c r="A5" s="9" t="s">
        <v>55</v>
      </c>
      <c r="B5" s="26" t="s">
        <v>64</v>
      </c>
      <c r="C5" s="26" t="s">
        <v>65</v>
      </c>
      <c r="D5" s="26" t="s">
        <v>66</v>
      </c>
      <c r="E5" s="26" t="s">
        <v>67</v>
      </c>
      <c r="F5" s="26" t="s">
        <v>68</v>
      </c>
      <c r="G5" s="26" t="s">
        <v>69</v>
      </c>
      <c r="H5" s="26" t="s">
        <v>70</v>
      </c>
    </row>
    <row r="6" spans="1:26" ht="12.75" x14ac:dyDescent="0.2">
      <c r="A6" s="12" t="s">
        <v>71</v>
      </c>
      <c r="B6" s="13"/>
      <c r="C6" s="13"/>
      <c r="D6" s="13"/>
      <c r="E6" s="13"/>
      <c r="F6" s="13"/>
      <c r="G6" s="13"/>
      <c r="H6" s="13"/>
    </row>
    <row r="7" spans="1:26" ht="12.75" x14ac:dyDescent="0.2">
      <c r="A7" s="18" t="s">
        <v>72</v>
      </c>
      <c r="B7" s="19"/>
      <c r="C7" s="19"/>
      <c r="D7" s="19"/>
      <c r="E7" s="19"/>
      <c r="F7" s="19"/>
      <c r="G7" s="19"/>
      <c r="H7" s="19">
        <v>55634.1</v>
      </c>
    </row>
    <row r="8" spans="1:26" ht="12.75" x14ac:dyDescent="0.2">
      <c r="A8" s="27">
        <v>46024</v>
      </c>
      <c r="B8" s="19" t="s">
        <v>82</v>
      </c>
      <c r="C8" s="19" t="s">
        <v>83</v>
      </c>
      <c r="D8" s="19" t="s">
        <v>84</v>
      </c>
      <c r="E8" s="19"/>
      <c r="F8" s="19" t="s">
        <v>85</v>
      </c>
      <c r="G8" s="19">
        <v>-1119.0899999999999</v>
      </c>
      <c r="H8" s="19">
        <v>54515.01</v>
      </c>
    </row>
    <row r="9" spans="1:26" ht="12.75" x14ac:dyDescent="0.2">
      <c r="A9" s="27">
        <v>46024</v>
      </c>
      <c r="B9" s="19" t="s">
        <v>76</v>
      </c>
      <c r="C9" s="19"/>
      <c r="D9" s="19" t="s">
        <v>77</v>
      </c>
      <c r="E9" s="19" t="s">
        <v>78</v>
      </c>
      <c r="F9" s="19" t="s">
        <v>79</v>
      </c>
      <c r="G9" s="19">
        <v>-18.54</v>
      </c>
      <c r="H9" s="19">
        <v>54496.47</v>
      </c>
    </row>
    <row r="10" spans="1:26" ht="12.75" x14ac:dyDescent="0.2">
      <c r="A10" s="27">
        <v>46024</v>
      </c>
      <c r="B10" s="19" t="s">
        <v>76</v>
      </c>
      <c r="C10" s="19"/>
      <c r="D10" s="19" t="s">
        <v>77</v>
      </c>
      <c r="E10" s="19" t="s">
        <v>78</v>
      </c>
      <c r="F10" s="19" t="s">
        <v>79</v>
      </c>
      <c r="G10" s="19">
        <v>-742.3</v>
      </c>
      <c r="H10" s="19">
        <v>53754.17</v>
      </c>
    </row>
    <row r="11" spans="1:26" ht="12.75" x14ac:dyDescent="0.2">
      <c r="A11" s="27">
        <v>46024</v>
      </c>
      <c r="B11" s="19" t="s">
        <v>73</v>
      </c>
      <c r="C11" s="19"/>
      <c r="D11" s="19" t="s">
        <v>74</v>
      </c>
      <c r="E11" s="19"/>
      <c r="F11" s="19" t="s">
        <v>75</v>
      </c>
      <c r="G11" s="19">
        <v>45000</v>
      </c>
      <c r="H11" s="19">
        <v>98754.17</v>
      </c>
    </row>
    <row r="12" spans="1:26" ht="12.75" x14ac:dyDescent="0.2">
      <c r="A12" s="27">
        <v>46024</v>
      </c>
      <c r="B12" s="19" t="s">
        <v>76</v>
      </c>
      <c r="C12" s="19"/>
      <c r="D12" s="19" t="s">
        <v>80</v>
      </c>
      <c r="E12" s="19" t="s">
        <v>81</v>
      </c>
      <c r="F12" s="19" t="s">
        <v>79</v>
      </c>
      <c r="G12" s="19">
        <v>-0.01</v>
      </c>
      <c r="H12" s="19">
        <v>98754.16</v>
      </c>
    </row>
    <row r="13" spans="1:26" ht="12.75" x14ac:dyDescent="0.2">
      <c r="A13" s="27">
        <v>46024</v>
      </c>
      <c r="B13" s="19" t="s">
        <v>82</v>
      </c>
      <c r="C13" s="19" t="s">
        <v>83</v>
      </c>
      <c r="D13" s="19" t="s">
        <v>86</v>
      </c>
      <c r="E13" s="19"/>
      <c r="F13" s="19" t="s">
        <v>85</v>
      </c>
      <c r="G13" s="19">
        <v>-1737.48</v>
      </c>
      <c r="H13" s="19">
        <v>97016.68</v>
      </c>
    </row>
    <row r="14" spans="1:26" ht="12.75" x14ac:dyDescent="0.2">
      <c r="A14" s="27">
        <v>46027</v>
      </c>
      <c r="B14" s="19" t="s">
        <v>76</v>
      </c>
      <c r="C14" s="19"/>
      <c r="D14" s="19" t="s">
        <v>92</v>
      </c>
      <c r="E14" s="19" t="s">
        <v>93</v>
      </c>
      <c r="F14" s="19" t="s">
        <v>94</v>
      </c>
      <c r="G14" s="19">
        <v>-484</v>
      </c>
      <c r="H14" s="19">
        <v>96532.68</v>
      </c>
    </row>
    <row r="15" spans="1:26" ht="12.75" x14ac:dyDescent="0.2">
      <c r="A15" s="27">
        <v>46027</v>
      </c>
      <c r="B15" s="19" t="s">
        <v>76</v>
      </c>
      <c r="C15" s="19"/>
      <c r="D15" s="19" t="s">
        <v>89</v>
      </c>
      <c r="E15" s="19" t="s">
        <v>90</v>
      </c>
      <c r="F15" s="19" t="s">
        <v>91</v>
      </c>
      <c r="G15" s="19">
        <v>-39</v>
      </c>
      <c r="H15" s="19">
        <v>96493.68</v>
      </c>
    </row>
    <row r="16" spans="1:26" ht="12.75" x14ac:dyDescent="0.2">
      <c r="A16" s="27">
        <v>46027</v>
      </c>
      <c r="B16" s="19" t="s">
        <v>82</v>
      </c>
      <c r="C16" s="19" t="s">
        <v>83</v>
      </c>
      <c r="D16" s="19" t="s">
        <v>86</v>
      </c>
      <c r="E16" s="19"/>
      <c r="F16" s="19" t="s">
        <v>85</v>
      </c>
      <c r="G16" s="19">
        <v>-14398.02</v>
      </c>
      <c r="H16" s="19">
        <v>82095.66</v>
      </c>
    </row>
    <row r="17" spans="1:8" ht="12.75" x14ac:dyDescent="0.2">
      <c r="A17" s="27">
        <v>46027</v>
      </c>
      <c r="B17" s="19" t="s">
        <v>82</v>
      </c>
      <c r="C17" s="19" t="s">
        <v>83</v>
      </c>
      <c r="D17" s="19" t="s">
        <v>84</v>
      </c>
      <c r="E17" s="19" t="s">
        <v>102</v>
      </c>
      <c r="F17" s="19" t="s">
        <v>85</v>
      </c>
      <c r="G17" s="19">
        <v>-12400</v>
      </c>
      <c r="H17" s="19">
        <v>69695.66</v>
      </c>
    </row>
    <row r="18" spans="1:8" ht="12.75" x14ac:dyDescent="0.2">
      <c r="A18" s="27">
        <v>46027</v>
      </c>
      <c r="B18" s="19" t="s">
        <v>73</v>
      </c>
      <c r="C18" s="19"/>
      <c r="D18" s="19" t="s">
        <v>87</v>
      </c>
      <c r="E18" s="19"/>
      <c r="F18" s="19" t="s">
        <v>75</v>
      </c>
      <c r="G18" s="19">
        <v>1071.8900000000001</v>
      </c>
      <c r="H18" s="19">
        <v>70767.55</v>
      </c>
    </row>
    <row r="19" spans="1:8" ht="12.75" x14ac:dyDescent="0.2">
      <c r="A19" s="27">
        <v>46027</v>
      </c>
      <c r="B19" s="19" t="s">
        <v>76</v>
      </c>
      <c r="C19" s="19"/>
      <c r="D19" s="19" t="s">
        <v>95</v>
      </c>
      <c r="E19" s="19" t="s">
        <v>96</v>
      </c>
      <c r="F19" s="19" t="s">
        <v>91</v>
      </c>
      <c r="G19" s="19">
        <v>-471.59</v>
      </c>
      <c r="H19" s="19">
        <v>70295.960000000006</v>
      </c>
    </row>
    <row r="20" spans="1:8" ht="12.75" x14ac:dyDescent="0.2">
      <c r="A20" s="27">
        <v>46027</v>
      </c>
      <c r="B20" s="19" t="s">
        <v>82</v>
      </c>
      <c r="C20" s="19" t="s">
        <v>83</v>
      </c>
      <c r="D20" s="19" t="s">
        <v>101</v>
      </c>
      <c r="E20" s="19"/>
      <c r="F20" s="19" t="s">
        <v>85</v>
      </c>
      <c r="G20" s="19">
        <v>-15000</v>
      </c>
      <c r="H20" s="19">
        <v>55295.96</v>
      </c>
    </row>
    <row r="21" spans="1:8" ht="12.75" x14ac:dyDescent="0.2">
      <c r="A21" s="27">
        <v>46027</v>
      </c>
      <c r="B21" s="19" t="s">
        <v>82</v>
      </c>
      <c r="C21" s="19"/>
      <c r="D21" s="19" t="s">
        <v>88</v>
      </c>
      <c r="E21" s="19"/>
      <c r="F21" s="19" t="s">
        <v>85</v>
      </c>
      <c r="G21" s="19">
        <v>-9266.66</v>
      </c>
      <c r="H21" s="19">
        <v>46029.3</v>
      </c>
    </row>
    <row r="22" spans="1:8" ht="12.75" x14ac:dyDescent="0.2">
      <c r="A22" s="27">
        <v>46027</v>
      </c>
      <c r="B22" s="19" t="s">
        <v>76</v>
      </c>
      <c r="C22" s="19"/>
      <c r="D22" s="19" t="s">
        <v>98</v>
      </c>
      <c r="E22" s="19" t="s">
        <v>99</v>
      </c>
      <c r="F22" s="19" t="s">
        <v>100</v>
      </c>
      <c r="G22" s="19">
        <v>-373.26</v>
      </c>
      <c r="H22" s="19">
        <v>45656.04</v>
      </c>
    </row>
    <row r="23" spans="1:8" ht="12.75" x14ac:dyDescent="0.2">
      <c r="A23" s="27">
        <v>46027</v>
      </c>
      <c r="B23" s="19" t="s">
        <v>76</v>
      </c>
      <c r="C23" s="19"/>
      <c r="D23" s="19" t="s">
        <v>80</v>
      </c>
      <c r="E23" s="19" t="s">
        <v>97</v>
      </c>
      <c r="F23" s="19" t="s">
        <v>79</v>
      </c>
      <c r="G23" s="19">
        <v>-1955.84</v>
      </c>
      <c r="H23" s="19">
        <v>43700.2</v>
      </c>
    </row>
    <row r="24" spans="1:8" ht="12.75" x14ac:dyDescent="0.2">
      <c r="A24" s="27">
        <v>46028</v>
      </c>
      <c r="B24" s="19" t="s">
        <v>82</v>
      </c>
      <c r="C24" s="19" t="s">
        <v>83</v>
      </c>
      <c r="D24" s="19" t="s">
        <v>103</v>
      </c>
      <c r="E24" s="19"/>
      <c r="F24" s="19" t="s">
        <v>85</v>
      </c>
      <c r="G24" s="19">
        <v>-2562.7399999999998</v>
      </c>
      <c r="H24" s="19">
        <v>41137.46</v>
      </c>
    </row>
    <row r="25" spans="1:8" ht="12.75" x14ac:dyDescent="0.2">
      <c r="A25" s="27">
        <v>46028</v>
      </c>
      <c r="B25" s="19" t="s">
        <v>73</v>
      </c>
      <c r="C25" s="19"/>
      <c r="D25" s="19" t="s">
        <v>108</v>
      </c>
      <c r="E25" s="19"/>
      <c r="F25" s="19" t="s">
        <v>75</v>
      </c>
      <c r="G25" s="19">
        <v>20251.46</v>
      </c>
      <c r="H25" s="19">
        <v>61388.92</v>
      </c>
    </row>
    <row r="26" spans="1:8" ht="12.75" x14ac:dyDescent="0.2">
      <c r="A26" s="27">
        <v>46028</v>
      </c>
      <c r="B26" s="19" t="s">
        <v>76</v>
      </c>
      <c r="C26" s="19"/>
      <c r="D26" s="19" t="s">
        <v>104</v>
      </c>
      <c r="E26" s="19" t="s">
        <v>107</v>
      </c>
      <c r="F26" s="19" t="s">
        <v>106</v>
      </c>
      <c r="G26" s="19">
        <v>-60</v>
      </c>
      <c r="H26" s="19">
        <v>61328.92</v>
      </c>
    </row>
    <row r="27" spans="1:8" ht="12.75" x14ac:dyDescent="0.2">
      <c r="A27" s="27">
        <v>46028</v>
      </c>
      <c r="B27" s="19" t="s">
        <v>76</v>
      </c>
      <c r="C27" s="19"/>
      <c r="D27" s="19" t="s">
        <v>104</v>
      </c>
      <c r="E27" s="19" t="s">
        <v>105</v>
      </c>
      <c r="F27" s="19" t="s">
        <v>106</v>
      </c>
      <c r="G27" s="19">
        <v>-220</v>
      </c>
      <c r="H27" s="19">
        <v>61108.92</v>
      </c>
    </row>
    <row r="28" spans="1:8" ht="12.75" x14ac:dyDescent="0.2">
      <c r="A28" s="27">
        <v>46028</v>
      </c>
      <c r="B28" s="19" t="s">
        <v>73</v>
      </c>
      <c r="C28" s="19"/>
      <c r="D28" s="19" t="s">
        <v>108</v>
      </c>
      <c r="E28" s="19"/>
      <c r="F28" s="19" t="s">
        <v>75</v>
      </c>
      <c r="G28" s="19">
        <v>0.1</v>
      </c>
      <c r="H28" s="19">
        <v>61109.02</v>
      </c>
    </row>
    <row r="29" spans="1:8" ht="12.75" x14ac:dyDescent="0.2">
      <c r="A29" s="27">
        <v>46029</v>
      </c>
      <c r="B29" s="19" t="s">
        <v>116</v>
      </c>
      <c r="C29" s="19"/>
      <c r="D29" s="19"/>
      <c r="E29" s="19" t="s">
        <v>117</v>
      </c>
      <c r="F29" s="19" t="s">
        <v>118</v>
      </c>
      <c r="G29" s="19">
        <v>300</v>
      </c>
      <c r="H29" s="19">
        <v>61409.02</v>
      </c>
    </row>
    <row r="30" spans="1:8" ht="12.75" x14ac:dyDescent="0.2">
      <c r="A30" s="27">
        <v>46029</v>
      </c>
      <c r="B30" s="19" t="s">
        <v>76</v>
      </c>
      <c r="C30" s="19"/>
      <c r="D30" s="19" t="s">
        <v>113</v>
      </c>
      <c r="E30" s="19" t="s">
        <v>114</v>
      </c>
      <c r="F30" s="19" t="s">
        <v>115</v>
      </c>
      <c r="G30" s="19">
        <v>-8.9700000000000006</v>
      </c>
      <c r="H30" s="19">
        <v>61400.05</v>
      </c>
    </row>
    <row r="31" spans="1:8" ht="12.75" x14ac:dyDescent="0.2">
      <c r="A31" s="27">
        <v>46029</v>
      </c>
      <c r="B31" s="19" t="s">
        <v>73</v>
      </c>
      <c r="C31" s="19"/>
      <c r="D31" s="19" t="s">
        <v>108</v>
      </c>
      <c r="E31" s="19"/>
      <c r="F31" s="19" t="s">
        <v>75</v>
      </c>
      <c r="G31" s="19">
        <v>2026.56</v>
      </c>
      <c r="H31" s="19">
        <v>63426.61</v>
      </c>
    </row>
    <row r="32" spans="1:8" ht="12.75" x14ac:dyDescent="0.2">
      <c r="A32" s="27">
        <v>46029</v>
      </c>
      <c r="B32" s="19" t="s">
        <v>109</v>
      </c>
      <c r="C32" s="19" t="s">
        <v>83</v>
      </c>
      <c r="D32" s="19" t="s">
        <v>110</v>
      </c>
      <c r="E32" s="19" t="s">
        <v>111</v>
      </c>
      <c r="F32" s="19" t="s">
        <v>112</v>
      </c>
      <c r="G32" s="19">
        <v>-11451.4</v>
      </c>
      <c r="H32" s="19">
        <v>51975.21</v>
      </c>
    </row>
    <row r="33" spans="1:8" ht="12.75" x14ac:dyDescent="0.2">
      <c r="A33" s="27">
        <v>46030</v>
      </c>
      <c r="B33" s="19" t="s">
        <v>76</v>
      </c>
      <c r="C33" s="19" t="s">
        <v>83</v>
      </c>
      <c r="D33" s="19" t="s">
        <v>84</v>
      </c>
      <c r="E33" s="19"/>
      <c r="F33" s="19" t="s">
        <v>119</v>
      </c>
      <c r="G33" s="19">
        <v>-12400</v>
      </c>
      <c r="H33" s="19">
        <v>39575.21</v>
      </c>
    </row>
    <row r="34" spans="1:8" ht="12.75" x14ac:dyDescent="0.2">
      <c r="A34" s="27">
        <v>46030</v>
      </c>
      <c r="B34" s="19" t="s">
        <v>76</v>
      </c>
      <c r="C34" s="19" t="s">
        <v>83</v>
      </c>
      <c r="D34" s="19" t="s">
        <v>84</v>
      </c>
      <c r="E34" s="19" t="s">
        <v>596</v>
      </c>
      <c r="F34" s="19" t="s">
        <v>119</v>
      </c>
      <c r="G34" s="19">
        <v>0</v>
      </c>
      <c r="H34" s="19">
        <v>39575.21</v>
      </c>
    </row>
    <row r="35" spans="1:8" ht="12.75" x14ac:dyDescent="0.2">
      <c r="A35" s="27">
        <v>46031</v>
      </c>
      <c r="B35" s="19" t="s">
        <v>127</v>
      </c>
      <c r="C35" s="19" t="s">
        <v>128</v>
      </c>
      <c r="D35" s="19"/>
      <c r="E35" s="19" t="s">
        <v>129</v>
      </c>
      <c r="F35" s="19" t="s">
        <v>118</v>
      </c>
      <c r="G35" s="19">
        <v>240000</v>
      </c>
      <c r="H35" s="19">
        <v>279575.21000000002</v>
      </c>
    </row>
    <row r="36" spans="1:8" ht="12.75" x14ac:dyDescent="0.2">
      <c r="A36" s="27">
        <v>46031</v>
      </c>
      <c r="B36" s="19" t="s">
        <v>76</v>
      </c>
      <c r="C36" s="19"/>
      <c r="D36" s="28" t="s">
        <v>124</v>
      </c>
      <c r="E36" s="19" t="s">
        <v>125</v>
      </c>
      <c r="F36" s="19" t="s">
        <v>126</v>
      </c>
      <c r="G36" s="19">
        <v>-79</v>
      </c>
      <c r="H36" s="19">
        <v>279496.21000000002</v>
      </c>
    </row>
    <row r="37" spans="1:8" ht="12.75" x14ac:dyDescent="0.2">
      <c r="A37" s="27">
        <v>46031</v>
      </c>
      <c r="B37" s="19" t="s">
        <v>73</v>
      </c>
      <c r="C37" s="19"/>
      <c r="D37" s="19" t="s">
        <v>120</v>
      </c>
      <c r="E37" s="19"/>
      <c r="F37" s="19" t="s">
        <v>75</v>
      </c>
      <c r="G37" s="19">
        <v>19953.04</v>
      </c>
      <c r="H37" s="19">
        <v>299449.25</v>
      </c>
    </row>
    <row r="38" spans="1:8" ht="12.75" x14ac:dyDescent="0.2">
      <c r="A38" s="27">
        <v>46031</v>
      </c>
      <c r="B38" s="19" t="s">
        <v>116</v>
      </c>
      <c r="C38" s="19"/>
      <c r="D38" s="19" t="s">
        <v>121</v>
      </c>
      <c r="E38" s="19" t="s">
        <v>122</v>
      </c>
      <c r="F38" s="19" t="s">
        <v>123</v>
      </c>
      <c r="G38" s="19">
        <v>15</v>
      </c>
      <c r="H38" s="19">
        <v>299464.25</v>
      </c>
    </row>
    <row r="39" spans="1:8" ht="12.75" x14ac:dyDescent="0.2">
      <c r="A39" s="27">
        <v>46032</v>
      </c>
      <c r="B39" s="19" t="s">
        <v>73</v>
      </c>
      <c r="C39" s="19"/>
      <c r="D39" s="19" t="s">
        <v>130</v>
      </c>
      <c r="E39" s="19"/>
      <c r="F39" s="19" t="s">
        <v>75</v>
      </c>
      <c r="G39" s="19">
        <v>10000</v>
      </c>
      <c r="H39" s="19">
        <v>309464.25</v>
      </c>
    </row>
    <row r="40" spans="1:8" ht="12.75" x14ac:dyDescent="0.2">
      <c r="A40" s="27">
        <v>46034</v>
      </c>
      <c r="B40" s="19" t="s">
        <v>76</v>
      </c>
      <c r="C40" s="19"/>
      <c r="D40" s="19" t="s">
        <v>135</v>
      </c>
      <c r="E40" s="19" t="s">
        <v>136</v>
      </c>
      <c r="F40" s="19" t="s">
        <v>137</v>
      </c>
      <c r="G40" s="19">
        <v>-450</v>
      </c>
      <c r="H40" s="19">
        <v>309014.25</v>
      </c>
    </row>
    <row r="41" spans="1:8" ht="12.75" x14ac:dyDescent="0.2">
      <c r="A41" s="27">
        <v>46034</v>
      </c>
      <c r="B41" s="19" t="s">
        <v>76</v>
      </c>
      <c r="C41" s="19"/>
      <c r="D41" s="19" t="s">
        <v>131</v>
      </c>
      <c r="E41" s="19" t="s">
        <v>132</v>
      </c>
      <c r="F41" s="19" t="s">
        <v>133</v>
      </c>
      <c r="G41" s="19">
        <v>-10</v>
      </c>
      <c r="H41" s="19">
        <v>309004.25</v>
      </c>
    </row>
    <row r="42" spans="1:8" ht="12.75" x14ac:dyDescent="0.2">
      <c r="A42" s="27">
        <v>46034</v>
      </c>
      <c r="B42" s="19" t="s">
        <v>116</v>
      </c>
      <c r="C42" s="19"/>
      <c r="D42" s="19" t="s">
        <v>121</v>
      </c>
      <c r="E42" s="19" t="s">
        <v>134</v>
      </c>
      <c r="F42" s="19" t="s">
        <v>123</v>
      </c>
      <c r="G42" s="19">
        <v>15</v>
      </c>
      <c r="H42" s="19">
        <v>309019.25</v>
      </c>
    </row>
    <row r="43" spans="1:8" ht="12.75" x14ac:dyDescent="0.2">
      <c r="A43" s="27">
        <v>46035</v>
      </c>
      <c r="B43" s="19" t="s">
        <v>82</v>
      </c>
      <c r="C43" s="19"/>
      <c r="D43" s="19" t="s">
        <v>140</v>
      </c>
      <c r="E43" s="19"/>
      <c r="F43" s="19" t="s">
        <v>85</v>
      </c>
      <c r="G43" s="19">
        <v>-2000</v>
      </c>
      <c r="H43" s="19">
        <v>307019.25</v>
      </c>
    </row>
    <row r="44" spans="1:8" ht="12.75" x14ac:dyDescent="0.2">
      <c r="A44" s="27">
        <v>46035</v>
      </c>
      <c r="B44" s="19" t="s">
        <v>76</v>
      </c>
      <c r="C44" s="19"/>
      <c r="D44" s="19" t="s">
        <v>138</v>
      </c>
      <c r="E44" s="19" t="s">
        <v>139</v>
      </c>
      <c r="F44" s="19" t="s">
        <v>91</v>
      </c>
      <c r="G44" s="19">
        <v>-36.450000000000003</v>
      </c>
      <c r="H44" s="19">
        <v>306982.8</v>
      </c>
    </row>
    <row r="45" spans="1:8" ht="12.75" x14ac:dyDescent="0.2">
      <c r="A45" s="27">
        <v>46035</v>
      </c>
      <c r="B45" s="19" t="s">
        <v>76</v>
      </c>
      <c r="C45" s="19"/>
      <c r="D45" s="19" t="s">
        <v>141</v>
      </c>
      <c r="E45" s="19" t="s">
        <v>142</v>
      </c>
      <c r="F45" s="19" t="s">
        <v>91</v>
      </c>
      <c r="G45" s="19">
        <v>-322.33999999999997</v>
      </c>
      <c r="H45" s="19">
        <v>306660.46000000002</v>
      </c>
    </row>
    <row r="46" spans="1:8" ht="12.75" x14ac:dyDescent="0.2">
      <c r="A46" s="27">
        <v>46036</v>
      </c>
      <c r="B46" s="19" t="s">
        <v>76</v>
      </c>
      <c r="C46" s="19"/>
      <c r="D46" s="19" t="s">
        <v>113</v>
      </c>
      <c r="E46" s="19" t="s">
        <v>114</v>
      </c>
      <c r="F46" s="19" t="s">
        <v>115</v>
      </c>
      <c r="G46" s="19">
        <v>-8.1999999999999993</v>
      </c>
      <c r="H46" s="19">
        <v>306652.26</v>
      </c>
    </row>
    <row r="47" spans="1:8" ht="12.75" x14ac:dyDescent="0.2">
      <c r="A47" s="27">
        <v>46036</v>
      </c>
      <c r="B47" s="19" t="s">
        <v>76</v>
      </c>
      <c r="C47" s="19"/>
      <c r="D47" s="19" t="s">
        <v>145</v>
      </c>
      <c r="E47" s="19" t="s">
        <v>146</v>
      </c>
      <c r="F47" s="19" t="s">
        <v>133</v>
      </c>
      <c r="G47" s="19">
        <v>-119</v>
      </c>
      <c r="H47" s="19">
        <v>306533.26</v>
      </c>
    </row>
    <row r="48" spans="1:8" ht="12.75" x14ac:dyDescent="0.2">
      <c r="A48" s="27">
        <v>46036</v>
      </c>
      <c r="B48" s="19" t="s">
        <v>73</v>
      </c>
      <c r="C48" s="19"/>
      <c r="D48" s="19" t="s">
        <v>150</v>
      </c>
      <c r="E48" s="19"/>
      <c r="F48" s="19" t="s">
        <v>75</v>
      </c>
      <c r="G48" s="19">
        <v>5000</v>
      </c>
      <c r="H48" s="19">
        <v>311533.26</v>
      </c>
    </row>
    <row r="49" spans="1:8" ht="12.75" x14ac:dyDescent="0.2">
      <c r="A49" s="27">
        <v>46036</v>
      </c>
      <c r="B49" s="19" t="s">
        <v>73</v>
      </c>
      <c r="C49" s="19"/>
      <c r="D49" s="19" t="s">
        <v>144</v>
      </c>
      <c r="E49" s="19"/>
      <c r="F49" s="19" t="s">
        <v>75</v>
      </c>
      <c r="G49" s="19">
        <v>385.88</v>
      </c>
      <c r="H49" s="19">
        <v>311919.14</v>
      </c>
    </row>
    <row r="50" spans="1:8" ht="12.75" x14ac:dyDescent="0.2">
      <c r="A50" s="27">
        <v>46036</v>
      </c>
      <c r="B50" s="19" t="s">
        <v>116</v>
      </c>
      <c r="C50" s="19"/>
      <c r="D50" s="19" t="s">
        <v>151</v>
      </c>
      <c r="E50" s="19" t="s">
        <v>117</v>
      </c>
      <c r="F50" s="19" t="s">
        <v>118</v>
      </c>
      <c r="G50" s="19">
        <v>818.65</v>
      </c>
      <c r="H50" s="19">
        <v>312737.78999999998</v>
      </c>
    </row>
    <row r="51" spans="1:8" ht="12.75" x14ac:dyDescent="0.2">
      <c r="A51" s="27">
        <v>46036</v>
      </c>
      <c r="B51" s="19" t="s">
        <v>76</v>
      </c>
      <c r="C51" s="19"/>
      <c r="D51" s="28" t="s">
        <v>147</v>
      </c>
      <c r="E51" s="19" t="s">
        <v>148</v>
      </c>
      <c r="F51" s="19" t="s">
        <v>133</v>
      </c>
      <c r="G51" s="19">
        <v>-10</v>
      </c>
      <c r="H51" s="19">
        <v>312727.78999999998</v>
      </c>
    </row>
    <row r="52" spans="1:8" ht="12.75" x14ac:dyDescent="0.2">
      <c r="A52" s="27">
        <v>46036</v>
      </c>
      <c r="B52" s="19" t="s">
        <v>76</v>
      </c>
      <c r="C52" s="19"/>
      <c r="D52" s="19" t="s">
        <v>135</v>
      </c>
      <c r="E52" s="19" t="s">
        <v>149</v>
      </c>
      <c r="F52" s="19" t="s">
        <v>137</v>
      </c>
      <c r="G52" s="19">
        <v>-24.17</v>
      </c>
      <c r="H52" s="19">
        <v>312703.62</v>
      </c>
    </row>
    <row r="53" spans="1:8" ht="12.75" x14ac:dyDescent="0.2">
      <c r="A53" s="27">
        <v>46036</v>
      </c>
      <c r="B53" s="19" t="s">
        <v>82</v>
      </c>
      <c r="C53" s="19"/>
      <c r="D53" s="19" t="s">
        <v>143</v>
      </c>
      <c r="E53" s="19"/>
      <c r="F53" s="19" t="s">
        <v>85</v>
      </c>
      <c r="G53" s="19">
        <v>-2125</v>
      </c>
      <c r="H53" s="19">
        <v>310578.62</v>
      </c>
    </row>
    <row r="54" spans="1:8" ht="12.75" x14ac:dyDescent="0.2">
      <c r="A54" s="27">
        <v>46037</v>
      </c>
      <c r="B54" s="19" t="s">
        <v>82</v>
      </c>
      <c r="C54" s="19" t="s">
        <v>83</v>
      </c>
      <c r="D54" s="19" t="s">
        <v>161</v>
      </c>
      <c r="E54" s="19"/>
      <c r="F54" s="19" t="s">
        <v>85</v>
      </c>
      <c r="G54" s="19">
        <v>-2496.64</v>
      </c>
      <c r="H54" s="19">
        <v>308081.98</v>
      </c>
    </row>
    <row r="55" spans="1:8" ht="12.75" x14ac:dyDescent="0.2">
      <c r="A55" s="27">
        <v>46037</v>
      </c>
      <c r="B55" s="19" t="s">
        <v>109</v>
      </c>
      <c r="C55" s="19" t="s">
        <v>83</v>
      </c>
      <c r="D55" s="19" t="s">
        <v>163</v>
      </c>
      <c r="E55" s="19" t="s">
        <v>164</v>
      </c>
      <c r="F55" s="19" t="s">
        <v>112</v>
      </c>
      <c r="G55" s="19">
        <v>-8749.98</v>
      </c>
      <c r="H55" s="19">
        <v>299332</v>
      </c>
    </row>
    <row r="56" spans="1:8" ht="12.75" x14ac:dyDescent="0.2">
      <c r="A56" s="27">
        <v>46037</v>
      </c>
      <c r="B56" s="19" t="s">
        <v>82</v>
      </c>
      <c r="C56" s="19" t="s">
        <v>83</v>
      </c>
      <c r="D56" s="19" t="s">
        <v>152</v>
      </c>
      <c r="E56" s="19"/>
      <c r="F56" s="19" t="s">
        <v>85</v>
      </c>
      <c r="G56" s="19">
        <v>-6225.35</v>
      </c>
      <c r="H56" s="19">
        <v>293106.65000000002</v>
      </c>
    </row>
    <row r="57" spans="1:8" ht="12.75" x14ac:dyDescent="0.2">
      <c r="A57" s="27">
        <v>46037</v>
      </c>
      <c r="B57" s="19" t="s">
        <v>82</v>
      </c>
      <c r="C57" s="19" t="s">
        <v>83</v>
      </c>
      <c r="D57" s="19" t="s">
        <v>166</v>
      </c>
      <c r="E57" s="19"/>
      <c r="F57" s="19" t="s">
        <v>85</v>
      </c>
      <c r="G57" s="19">
        <v>-2522.1</v>
      </c>
      <c r="H57" s="19">
        <v>290584.55</v>
      </c>
    </row>
    <row r="58" spans="1:8" ht="12.75" x14ac:dyDescent="0.2">
      <c r="A58" s="27">
        <v>46037</v>
      </c>
      <c r="B58" s="19" t="s">
        <v>82</v>
      </c>
      <c r="C58" s="19" t="s">
        <v>83</v>
      </c>
      <c r="D58" s="19" t="s">
        <v>165</v>
      </c>
      <c r="E58" s="19"/>
      <c r="F58" s="19" t="s">
        <v>85</v>
      </c>
      <c r="G58" s="19">
        <v>-4612.5</v>
      </c>
      <c r="H58" s="19">
        <v>285972.05</v>
      </c>
    </row>
    <row r="59" spans="1:8" ht="12.75" x14ac:dyDescent="0.2">
      <c r="A59" s="27">
        <v>46037</v>
      </c>
      <c r="B59" s="19" t="s">
        <v>82</v>
      </c>
      <c r="C59" s="19" t="s">
        <v>83</v>
      </c>
      <c r="D59" s="19" t="s">
        <v>156</v>
      </c>
      <c r="E59" s="19"/>
      <c r="F59" s="19" t="s">
        <v>85</v>
      </c>
      <c r="G59" s="19">
        <v>-8000</v>
      </c>
      <c r="H59" s="19">
        <v>277972.05</v>
      </c>
    </row>
    <row r="60" spans="1:8" ht="12.75" x14ac:dyDescent="0.2">
      <c r="A60" s="27">
        <v>46037</v>
      </c>
      <c r="B60" s="19" t="s">
        <v>82</v>
      </c>
      <c r="C60" s="19" t="s">
        <v>83</v>
      </c>
      <c r="D60" s="19" t="s">
        <v>103</v>
      </c>
      <c r="E60" s="19"/>
      <c r="F60" s="19" t="s">
        <v>85</v>
      </c>
      <c r="G60" s="19">
        <v>-2562.7399999999998</v>
      </c>
      <c r="H60" s="19">
        <v>275409.31</v>
      </c>
    </row>
    <row r="61" spans="1:8" ht="12.75" x14ac:dyDescent="0.2">
      <c r="A61" s="27">
        <v>46037</v>
      </c>
      <c r="B61" s="19" t="s">
        <v>82</v>
      </c>
      <c r="C61" s="19" t="s">
        <v>83</v>
      </c>
      <c r="D61" s="19" t="s">
        <v>157</v>
      </c>
      <c r="E61" s="19"/>
      <c r="F61" s="19" t="s">
        <v>85</v>
      </c>
      <c r="G61" s="19">
        <v>-4334.76</v>
      </c>
      <c r="H61" s="19">
        <v>271074.55</v>
      </c>
    </row>
    <row r="62" spans="1:8" ht="12.75" x14ac:dyDescent="0.2">
      <c r="A62" s="27">
        <v>46037</v>
      </c>
      <c r="B62" s="19" t="s">
        <v>82</v>
      </c>
      <c r="C62" s="19" t="s">
        <v>83</v>
      </c>
      <c r="D62" s="19" t="s">
        <v>86</v>
      </c>
      <c r="E62" s="19"/>
      <c r="F62" s="19" t="s">
        <v>85</v>
      </c>
      <c r="G62" s="19">
        <v>-10662.52</v>
      </c>
      <c r="H62" s="19">
        <v>260412.03</v>
      </c>
    </row>
    <row r="63" spans="1:8" ht="12.75" x14ac:dyDescent="0.2">
      <c r="A63" s="27">
        <v>46037</v>
      </c>
      <c r="B63" s="19" t="s">
        <v>82</v>
      </c>
      <c r="C63" s="19" t="s">
        <v>83</v>
      </c>
      <c r="D63" s="19" t="s">
        <v>171</v>
      </c>
      <c r="E63" s="19"/>
      <c r="F63" s="19" t="s">
        <v>85</v>
      </c>
      <c r="G63" s="19">
        <v>-5749.39</v>
      </c>
      <c r="H63" s="19">
        <v>254662.64</v>
      </c>
    </row>
    <row r="64" spans="1:8" ht="12.75" x14ac:dyDescent="0.2">
      <c r="A64" s="27">
        <v>46037</v>
      </c>
      <c r="B64" s="19" t="s">
        <v>82</v>
      </c>
      <c r="C64" s="19" t="s">
        <v>83</v>
      </c>
      <c r="D64" s="19" t="s">
        <v>167</v>
      </c>
      <c r="E64" s="19"/>
      <c r="F64" s="19" t="s">
        <v>85</v>
      </c>
      <c r="G64" s="19">
        <v>-1600</v>
      </c>
      <c r="H64" s="19">
        <v>253062.64</v>
      </c>
    </row>
    <row r="65" spans="1:8" ht="12.75" x14ac:dyDescent="0.2">
      <c r="A65" s="27">
        <v>46037</v>
      </c>
      <c r="B65" s="19" t="s">
        <v>82</v>
      </c>
      <c r="C65" s="19" t="s">
        <v>83</v>
      </c>
      <c r="D65" s="19" t="s">
        <v>160</v>
      </c>
      <c r="E65" s="19"/>
      <c r="F65" s="19" t="s">
        <v>85</v>
      </c>
      <c r="G65" s="19">
        <v>-2365.5100000000002</v>
      </c>
      <c r="H65" s="19">
        <v>250697.13</v>
      </c>
    </row>
    <row r="66" spans="1:8" ht="12.75" x14ac:dyDescent="0.2">
      <c r="A66" s="27">
        <v>46037</v>
      </c>
      <c r="B66" s="19" t="s">
        <v>82</v>
      </c>
      <c r="C66" s="19" t="s">
        <v>83</v>
      </c>
      <c r="D66" s="19" t="s">
        <v>170</v>
      </c>
      <c r="E66" s="19"/>
      <c r="F66" s="19" t="s">
        <v>85</v>
      </c>
      <c r="G66" s="19">
        <v>-6250</v>
      </c>
      <c r="H66" s="19">
        <v>244447.13</v>
      </c>
    </row>
    <row r="67" spans="1:8" ht="12.75" x14ac:dyDescent="0.2">
      <c r="A67" s="27">
        <v>46037</v>
      </c>
      <c r="B67" s="19" t="s">
        <v>82</v>
      </c>
      <c r="C67" s="19" t="s">
        <v>83</v>
      </c>
      <c r="D67" s="19" t="s">
        <v>169</v>
      </c>
      <c r="E67" s="19"/>
      <c r="F67" s="19" t="s">
        <v>85</v>
      </c>
      <c r="G67" s="19">
        <v>-5317.03</v>
      </c>
      <c r="H67" s="19">
        <v>239130.1</v>
      </c>
    </row>
    <row r="68" spans="1:8" ht="12.75" x14ac:dyDescent="0.2">
      <c r="A68" s="27">
        <v>46037</v>
      </c>
      <c r="B68" s="19" t="s">
        <v>82</v>
      </c>
      <c r="C68" s="19" t="s">
        <v>83</v>
      </c>
      <c r="D68" s="19" t="s">
        <v>153</v>
      </c>
      <c r="E68" s="19"/>
      <c r="F68" s="19" t="s">
        <v>85</v>
      </c>
      <c r="G68" s="19">
        <v>-2800</v>
      </c>
      <c r="H68" s="19">
        <v>236330.1</v>
      </c>
    </row>
    <row r="69" spans="1:8" ht="12.75" x14ac:dyDescent="0.2">
      <c r="A69" s="27">
        <v>46037</v>
      </c>
      <c r="B69" s="19" t="s">
        <v>82</v>
      </c>
      <c r="C69" s="19" t="s">
        <v>83</v>
      </c>
      <c r="D69" s="19" t="s">
        <v>168</v>
      </c>
      <c r="E69" s="19"/>
      <c r="F69" s="19" t="s">
        <v>85</v>
      </c>
      <c r="G69" s="19">
        <v>-5356.63</v>
      </c>
      <c r="H69" s="19">
        <v>230973.47</v>
      </c>
    </row>
    <row r="70" spans="1:8" ht="12.75" x14ac:dyDescent="0.2">
      <c r="A70" s="27">
        <v>46037</v>
      </c>
      <c r="B70" s="19" t="s">
        <v>82</v>
      </c>
      <c r="C70" s="19" t="s">
        <v>83</v>
      </c>
      <c r="D70" s="19" t="s">
        <v>162</v>
      </c>
      <c r="E70" s="19"/>
      <c r="F70" s="19" t="s">
        <v>85</v>
      </c>
      <c r="G70" s="19">
        <v>-2966.39</v>
      </c>
      <c r="H70" s="19">
        <v>228007.08</v>
      </c>
    </row>
    <row r="71" spans="1:8" ht="12.75" x14ac:dyDescent="0.2">
      <c r="A71" s="27">
        <v>46037</v>
      </c>
      <c r="B71" s="19" t="s">
        <v>82</v>
      </c>
      <c r="C71" s="19" t="s">
        <v>83</v>
      </c>
      <c r="D71" s="19" t="s">
        <v>159</v>
      </c>
      <c r="E71" s="19"/>
      <c r="F71" s="19" t="s">
        <v>85</v>
      </c>
      <c r="G71" s="19">
        <v>-4000</v>
      </c>
      <c r="H71" s="19">
        <v>224007.08</v>
      </c>
    </row>
    <row r="72" spans="1:8" ht="12.75" x14ac:dyDescent="0.2">
      <c r="A72" s="27">
        <v>46037</v>
      </c>
      <c r="B72" s="19" t="s">
        <v>82</v>
      </c>
      <c r="C72" s="19" t="s">
        <v>83</v>
      </c>
      <c r="D72" s="19" t="s">
        <v>154</v>
      </c>
      <c r="E72" s="19"/>
      <c r="F72" s="19" t="s">
        <v>85</v>
      </c>
      <c r="G72" s="19">
        <v>-3015.14</v>
      </c>
      <c r="H72" s="19">
        <v>220991.94</v>
      </c>
    </row>
    <row r="73" spans="1:8" ht="12.75" x14ac:dyDescent="0.2">
      <c r="A73" s="27">
        <v>46037</v>
      </c>
      <c r="B73" s="19" t="s">
        <v>82</v>
      </c>
      <c r="C73" s="19" t="s">
        <v>83</v>
      </c>
      <c r="D73" s="19" t="s">
        <v>155</v>
      </c>
      <c r="E73" s="19"/>
      <c r="F73" s="19" t="s">
        <v>85</v>
      </c>
      <c r="G73" s="19">
        <v>-7673.67</v>
      </c>
      <c r="H73" s="19">
        <v>213318.27</v>
      </c>
    </row>
    <row r="74" spans="1:8" ht="12.75" x14ac:dyDescent="0.2">
      <c r="A74" s="27">
        <v>46037</v>
      </c>
      <c r="B74" s="19" t="s">
        <v>76</v>
      </c>
      <c r="C74" s="19"/>
      <c r="D74" s="19" t="s">
        <v>145</v>
      </c>
      <c r="E74" s="19" t="s">
        <v>158</v>
      </c>
      <c r="F74" s="19" t="s">
        <v>133</v>
      </c>
      <c r="G74" s="19">
        <v>-50</v>
      </c>
      <c r="H74" s="19">
        <v>213268.27</v>
      </c>
    </row>
    <row r="75" spans="1:8" ht="12.75" x14ac:dyDescent="0.2">
      <c r="A75" s="27">
        <v>46037</v>
      </c>
      <c r="B75" s="19" t="s">
        <v>109</v>
      </c>
      <c r="C75" s="19" t="s">
        <v>83</v>
      </c>
      <c r="D75" s="19" t="s">
        <v>110</v>
      </c>
      <c r="E75" s="19" t="s">
        <v>164</v>
      </c>
      <c r="F75" s="19" t="s">
        <v>112</v>
      </c>
      <c r="G75" s="19">
        <v>-11451.4</v>
      </c>
      <c r="H75" s="19">
        <v>201816.87</v>
      </c>
    </row>
    <row r="76" spans="1:8" ht="12.75" x14ac:dyDescent="0.2">
      <c r="A76" s="27">
        <v>46038</v>
      </c>
      <c r="B76" s="19" t="s">
        <v>73</v>
      </c>
      <c r="C76" s="19"/>
      <c r="D76" s="19" t="s">
        <v>175</v>
      </c>
      <c r="E76" s="19"/>
      <c r="F76" s="19" t="s">
        <v>75</v>
      </c>
      <c r="G76" s="19">
        <v>1100</v>
      </c>
      <c r="H76" s="19">
        <v>202916.87</v>
      </c>
    </row>
    <row r="77" spans="1:8" ht="12.75" x14ac:dyDescent="0.2">
      <c r="A77" s="27">
        <v>46038</v>
      </c>
      <c r="B77" s="19" t="s">
        <v>116</v>
      </c>
      <c r="C77" s="19"/>
      <c r="D77" s="19" t="s">
        <v>172</v>
      </c>
      <c r="E77" s="19" t="s">
        <v>173</v>
      </c>
      <c r="F77" s="19" t="s">
        <v>174</v>
      </c>
      <c r="G77" s="19">
        <v>125000</v>
      </c>
      <c r="H77" s="19">
        <v>327916.87</v>
      </c>
    </row>
    <row r="78" spans="1:8" ht="12.75" x14ac:dyDescent="0.2">
      <c r="A78" s="27">
        <v>46041</v>
      </c>
      <c r="B78" s="19" t="s">
        <v>116</v>
      </c>
      <c r="C78" s="19"/>
      <c r="D78" s="19" t="s">
        <v>176</v>
      </c>
      <c r="E78" s="19" t="s">
        <v>117</v>
      </c>
      <c r="F78" s="19" t="s">
        <v>118</v>
      </c>
      <c r="G78" s="19">
        <v>1040</v>
      </c>
      <c r="H78" s="19">
        <v>328956.87</v>
      </c>
    </row>
    <row r="79" spans="1:8" ht="12.75" x14ac:dyDescent="0.2">
      <c r="A79" s="27">
        <v>46041</v>
      </c>
      <c r="B79" s="19" t="s">
        <v>76</v>
      </c>
      <c r="C79" s="19"/>
      <c r="D79" s="19" t="s">
        <v>113</v>
      </c>
      <c r="E79" s="19" t="s">
        <v>114</v>
      </c>
      <c r="F79" s="19" t="s">
        <v>115</v>
      </c>
      <c r="G79" s="19">
        <v>-31.1</v>
      </c>
      <c r="H79" s="19">
        <v>328925.77</v>
      </c>
    </row>
    <row r="80" spans="1:8" ht="12.75" x14ac:dyDescent="0.2">
      <c r="A80" s="27">
        <v>46042</v>
      </c>
      <c r="B80" s="19" t="s">
        <v>82</v>
      </c>
      <c r="C80" s="19"/>
      <c r="D80" s="19" t="s">
        <v>178</v>
      </c>
      <c r="E80" s="19"/>
      <c r="F80" s="19" t="s">
        <v>85</v>
      </c>
      <c r="G80" s="19">
        <v>-341</v>
      </c>
      <c r="H80" s="19">
        <v>328584.77</v>
      </c>
    </row>
    <row r="81" spans="1:8" ht="12.75" x14ac:dyDescent="0.2">
      <c r="A81" s="27">
        <v>46042</v>
      </c>
      <c r="B81" s="19" t="s">
        <v>76</v>
      </c>
      <c r="C81" s="19"/>
      <c r="D81" s="19" t="s">
        <v>98</v>
      </c>
      <c r="E81" s="19" t="s">
        <v>177</v>
      </c>
      <c r="F81" s="19" t="s">
        <v>115</v>
      </c>
      <c r="G81" s="19">
        <v>-10</v>
      </c>
      <c r="H81" s="19">
        <v>328574.77</v>
      </c>
    </row>
    <row r="82" spans="1:8" ht="12.75" x14ac:dyDescent="0.2">
      <c r="A82" s="27">
        <v>46042</v>
      </c>
      <c r="B82" s="19" t="s">
        <v>76</v>
      </c>
      <c r="C82" s="19"/>
      <c r="D82" s="19" t="s">
        <v>98</v>
      </c>
      <c r="E82" s="19" t="s">
        <v>177</v>
      </c>
      <c r="F82" s="19" t="s">
        <v>115</v>
      </c>
      <c r="G82" s="19">
        <v>-163.72999999999999</v>
      </c>
      <c r="H82" s="19">
        <v>328411.03999999998</v>
      </c>
    </row>
    <row r="83" spans="1:8" ht="12.75" x14ac:dyDescent="0.2">
      <c r="A83" s="27">
        <v>46042</v>
      </c>
      <c r="B83" s="19" t="s">
        <v>76</v>
      </c>
      <c r="C83" s="19"/>
      <c r="D83" s="19" t="s">
        <v>98</v>
      </c>
      <c r="E83" s="19" t="s">
        <v>177</v>
      </c>
      <c r="F83" s="19" t="s">
        <v>115</v>
      </c>
      <c r="G83" s="19">
        <v>-163.72999999999999</v>
      </c>
      <c r="H83" s="19">
        <v>328247.31</v>
      </c>
    </row>
    <row r="84" spans="1:8" ht="12.75" x14ac:dyDescent="0.2">
      <c r="A84" s="27">
        <v>46042</v>
      </c>
      <c r="B84" s="19" t="s">
        <v>76</v>
      </c>
      <c r="C84" s="19"/>
      <c r="D84" s="19" t="s">
        <v>98</v>
      </c>
      <c r="E84" s="19" t="s">
        <v>177</v>
      </c>
      <c r="F84" s="19" t="s">
        <v>115</v>
      </c>
      <c r="G84" s="19">
        <v>-10</v>
      </c>
      <c r="H84" s="19">
        <v>328237.31</v>
      </c>
    </row>
    <row r="85" spans="1:8" ht="12.75" x14ac:dyDescent="0.2">
      <c r="A85" s="27">
        <v>46042</v>
      </c>
      <c r="B85" s="19" t="s">
        <v>76</v>
      </c>
      <c r="C85" s="19"/>
      <c r="D85" s="19" t="s">
        <v>98</v>
      </c>
      <c r="E85" s="19" t="s">
        <v>177</v>
      </c>
      <c r="F85" s="19" t="s">
        <v>115</v>
      </c>
      <c r="G85" s="19">
        <v>-163.72999999999999</v>
      </c>
      <c r="H85" s="19">
        <v>328073.58</v>
      </c>
    </row>
    <row r="86" spans="1:8" ht="12.75" x14ac:dyDescent="0.2">
      <c r="A86" s="27">
        <v>46042</v>
      </c>
      <c r="B86" s="19" t="s">
        <v>76</v>
      </c>
      <c r="C86" s="19"/>
      <c r="D86" s="19" t="s">
        <v>98</v>
      </c>
      <c r="E86" s="19" t="s">
        <v>177</v>
      </c>
      <c r="F86" s="19" t="s">
        <v>115</v>
      </c>
      <c r="G86" s="19">
        <v>-10</v>
      </c>
      <c r="H86" s="19">
        <v>328063.58</v>
      </c>
    </row>
    <row r="87" spans="1:8" ht="12.75" x14ac:dyDescent="0.2">
      <c r="A87" s="27">
        <v>46042</v>
      </c>
      <c r="B87" s="19" t="s">
        <v>76</v>
      </c>
      <c r="C87" s="19"/>
      <c r="D87" s="19" t="s">
        <v>180</v>
      </c>
      <c r="E87" s="19" t="s">
        <v>181</v>
      </c>
      <c r="F87" s="19" t="s">
        <v>91</v>
      </c>
      <c r="G87" s="19">
        <v>-122.67</v>
      </c>
      <c r="H87" s="19">
        <v>327940.90999999997</v>
      </c>
    </row>
    <row r="88" spans="1:8" ht="12.75" x14ac:dyDescent="0.2">
      <c r="A88" s="27">
        <v>46042</v>
      </c>
      <c r="B88" s="19" t="s">
        <v>82</v>
      </c>
      <c r="C88" s="19"/>
      <c r="D88" s="19" t="s">
        <v>179</v>
      </c>
      <c r="E88" s="19"/>
      <c r="F88" s="19" t="s">
        <v>85</v>
      </c>
      <c r="G88" s="19">
        <v>-1289.54</v>
      </c>
      <c r="H88" s="19">
        <v>326651.37</v>
      </c>
    </row>
    <row r="89" spans="1:8" ht="12.75" x14ac:dyDescent="0.2">
      <c r="A89" s="27">
        <v>46042</v>
      </c>
      <c r="B89" s="19" t="s">
        <v>82</v>
      </c>
      <c r="C89" s="19"/>
      <c r="D89" s="19" t="s">
        <v>178</v>
      </c>
      <c r="E89" s="19"/>
      <c r="F89" s="19" t="s">
        <v>85</v>
      </c>
      <c r="G89" s="19">
        <v>-33307.919999999998</v>
      </c>
      <c r="H89" s="19">
        <v>293343.45</v>
      </c>
    </row>
    <row r="90" spans="1:8" ht="12.75" x14ac:dyDescent="0.2">
      <c r="A90" s="27">
        <v>46042</v>
      </c>
      <c r="B90" s="19" t="s">
        <v>82</v>
      </c>
      <c r="C90" s="19"/>
      <c r="D90" s="19" t="s">
        <v>178</v>
      </c>
      <c r="E90" s="19"/>
      <c r="F90" s="19" t="s">
        <v>85</v>
      </c>
      <c r="G90" s="19">
        <v>-326</v>
      </c>
      <c r="H90" s="19">
        <v>293017.45</v>
      </c>
    </row>
    <row r="91" spans="1:8" ht="12.75" x14ac:dyDescent="0.2">
      <c r="A91" s="27">
        <v>46042</v>
      </c>
      <c r="B91" s="19" t="s">
        <v>76</v>
      </c>
      <c r="C91" s="19"/>
      <c r="D91" s="19" t="s">
        <v>98</v>
      </c>
      <c r="E91" s="19" t="s">
        <v>177</v>
      </c>
      <c r="F91" s="19" t="s">
        <v>115</v>
      </c>
      <c r="G91" s="19">
        <v>-10</v>
      </c>
      <c r="H91" s="19">
        <v>293007.45</v>
      </c>
    </row>
    <row r="92" spans="1:8" ht="12.75" x14ac:dyDescent="0.2">
      <c r="A92" s="27">
        <v>46042</v>
      </c>
      <c r="B92" s="19" t="s">
        <v>76</v>
      </c>
      <c r="C92" s="19"/>
      <c r="D92" s="19" t="s">
        <v>98</v>
      </c>
      <c r="E92" s="19" t="s">
        <v>177</v>
      </c>
      <c r="F92" s="19" t="s">
        <v>115</v>
      </c>
      <c r="G92" s="19">
        <v>-163.72999999999999</v>
      </c>
      <c r="H92" s="19">
        <v>292843.71999999997</v>
      </c>
    </row>
    <row r="93" spans="1:8" ht="12.75" x14ac:dyDescent="0.2">
      <c r="A93" s="27">
        <v>46042</v>
      </c>
      <c r="B93" s="19" t="s">
        <v>82</v>
      </c>
      <c r="C93" s="19"/>
      <c r="D93" s="19" t="s">
        <v>178</v>
      </c>
      <c r="E93" s="19"/>
      <c r="F93" s="19" t="s">
        <v>85</v>
      </c>
      <c r="G93" s="19">
        <v>-40180.92</v>
      </c>
      <c r="H93" s="19">
        <v>252662.8</v>
      </c>
    </row>
    <row r="94" spans="1:8" ht="12.75" x14ac:dyDescent="0.2">
      <c r="A94" s="27">
        <v>46042</v>
      </c>
      <c r="B94" s="19" t="s">
        <v>76</v>
      </c>
      <c r="C94" s="19"/>
      <c r="D94" s="19" t="s">
        <v>98</v>
      </c>
      <c r="E94" s="19" t="s">
        <v>177</v>
      </c>
      <c r="F94" s="19" t="s">
        <v>115</v>
      </c>
      <c r="G94" s="19">
        <v>-163.72999999999999</v>
      </c>
      <c r="H94" s="19">
        <v>252499.07</v>
      </c>
    </row>
    <row r="95" spans="1:8" ht="12.75" x14ac:dyDescent="0.2">
      <c r="A95" s="27">
        <v>46042</v>
      </c>
      <c r="B95" s="19" t="s">
        <v>76</v>
      </c>
      <c r="C95" s="19"/>
      <c r="D95" s="19" t="s">
        <v>182</v>
      </c>
      <c r="E95" s="19" t="s">
        <v>183</v>
      </c>
      <c r="F95" s="19" t="s">
        <v>91</v>
      </c>
      <c r="G95" s="19">
        <v>-77.94</v>
      </c>
      <c r="H95" s="19">
        <v>252421.13</v>
      </c>
    </row>
    <row r="96" spans="1:8" ht="12.75" x14ac:dyDescent="0.2">
      <c r="A96" s="27">
        <v>46042</v>
      </c>
      <c r="B96" s="19" t="s">
        <v>76</v>
      </c>
      <c r="C96" s="19"/>
      <c r="D96" s="19" t="s">
        <v>98</v>
      </c>
      <c r="E96" s="19" t="s">
        <v>177</v>
      </c>
      <c r="F96" s="19" t="s">
        <v>115</v>
      </c>
      <c r="G96" s="19">
        <v>-10</v>
      </c>
      <c r="H96" s="19">
        <v>252411.13</v>
      </c>
    </row>
    <row r="97" spans="1:8" ht="12.75" x14ac:dyDescent="0.2">
      <c r="A97" s="27">
        <v>46043</v>
      </c>
      <c r="B97" s="19" t="s">
        <v>73</v>
      </c>
      <c r="C97" s="19"/>
      <c r="D97" s="19" t="s">
        <v>184</v>
      </c>
      <c r="E97" s="19"/>
      <c r="F97" s="19" t="s">
        <v>75</v>
      </c>
      <c r="G97" s="19">
        <v>12802.16</v>
      </c>
      <c r="H97" s="19">
        <v>265213.28999999998</v>
      </c>
    </row>
    <row r="98" spans="1:8" ht="12.75" x14ac:dyDescent="0.2">
      <c r="A98" s="27">
        <v>46043</v>
      </c>
      <c r="B98" s="19" t="s">
        <v>82</v>
      </c>
      <c r="C98" s="19">
        <v>8</v>
      </c>
      <c r="D98" s="19" t="s">
        <v>185</v>
      </c>
      <c r="E98" s="19" t="s">
        <v>186</v>
      </c>
      <c r="F98" s="19" t="s">
        <v>85</v>
      </c>
      <c r="G98" s="19">
        <v>-29013.18</v>
      </c>
      <c r="H98" s="19">
        <v>236200.11</v>
      </c>
    </row>
    <row r="99" spans="1:8" ht="12.75" x14ac:dyDescent="0.2">
      <c r="A99" s="27">
        <v>46048</v>
      </c>
      <c r="B99" s="19" t="s">
        <v>76</v>
      </c>
      <c r="C99" s="19"/>
      <c r="D99" s="19" t="s">
        <v>131</v>
      </c>
      <c r="E99" s="19" t="s">
        <v>190</v>
      </c>
      <c r="F99" s="19" t="s">
        <v>133</v>
      </c>
      <c r="G99" s="19">
        <v>-14.99</v>
      </c>
      <c r="H99" s="19">
        <v>236185.12</v>
      </c>
    </row>
    <row r="100" spans="1:8" ht="12.75" x14ac:dyDescent="0.2">
      <c r="A100" s="27">
        <v>46048</v>
      </c>
      <c r="B100" s="19" t="s">
        <v>82</v>
      </c>
      <c r="C100" s="19">
        <v>9</v>
      </c>
      <c r="D100" s="19" t="s">
        <v>187</v>
      </c>
      <c r="E100" s="19" t="s">
        <v>188</v>
      </c>
      <c r="F100" s="19" t="s">
        <v>85</v>
      </c>
      <c r="G100" s="19">
        <v>-38240</v>
      </c>
      <c r="H100" s="19">
        <v>197945.12</v>
      </c>
    </row>
    <row r="101" spans="1:8" ht="12.75" x14ac:dyDescent="0.2">
      <c r="A101" s="27">
        <v>46048</v>
      </c>
      <c r="B101" s="19" t="s">
        <v>82</v>
      </c>
      <c r="C101" s="19"/>
      <c r="D101" s="19" t="s">
        <v>189</v>
      </c>
      <c r="E101" s="19"/>
      <c r="F101" s="19" t="s">
        <v>85</v>
      </c>
      <c r="G101" s="19">
        <v>-4269.5</v>
      </c>
      <c r="H101" s="19">
        <v>193675.62</v>
      </c>
    </row>
    <row r="102" spans="1:8" ht="12.75" x14ac:dyDescent="0.2">
      <c r="A102" s="27">
        <v>46049</v>
      </c>
      <c r="B102" s="19" t="s">
        <v>76</v>
      </c>
      <c r="C102" s="19"/>
      <c r="D102" s="19" t="s">
        <v>178</v>
      </c>
      <c r="E102" s="19" t="s">
        <v>193</v>
      </c>
      <c r="F102" s="19" t="s">
        <v>194</v>
      </c>
      <c r="G102" s="19">
        <v>-720.86</v>
      </c>
      <c r="H102" s="19">
        <v>192954.76</v>
      </c>
    </row>
    <row r="103" spans="1:8" ht="12.75" x14ac:dyDescent="0.2">
      <c r="A103" s="27">
        <v>46049</v>
      </c>
      <c r="B103" s="19" t="s">
        <v>73</v>
      </c>
      <c r="C103" s="19"/>
      <c r="D103" s="19" t="s">
        <v>144</v>
      </c>
      <c r="E103" s="19"/>
      <c r="F103" s="19" t="s">
        <v>75</v>
      </c>
      <c r="G103" s="19">
        <v>801.73</v>
      </c>
      <c r="H103" s="19">
        <v>193756.49</v>
      </c>
    </row>
    <row r="104" spans="1:8" ht="12.75" x14ac:dyDescent="0.2">
      <c r="A104" s="27">
        <v>46049</v>
      </c>
      <c r="B104" s="19" t="s">
        <v>73</v>
      </c>
      <c r="C104" s="19"/>
      <c r="D104" s="19" t="s">
        <v>144</v>
      </c>
      <c r="E104" s="19"/>
      <c r="F104" s="19" t="s">
        <v>75</v>
      </c>
      <c r="G104" s="19">
        <v>291.01</v>
      </c>
      <c r="H104" s="19">
        <v>194047.5</v>
      </c>
    </row>
    <row r="105" spans="1:8" ht="12.75" x14ac:dyDescent="0.2">
      <c r="A105" s="27">
        <v>46049</v>
      </c>
      <c r="B105" s="19" t="s">
        <v>76</v>
      </c>
      <c r="C105" s="19"/>
      <c r="D105" s="19" t="s">
        <v>121</v>
      </c>
      <c r="E105" s="19" t="s">
        <v>195</v>
      </c>
      <c r="F105" s="19" t="s">
        <v>196</v>
      </c>
      <c r="G105" s="19">
        <v>-83.43</v>
      </c>
      <c r="H105" s="19">
        <v>193964.07</v>
      </c>
    </row>
    <row r="106" spans="1:8" ht="12.75" x14ac:dyDescent="0.2">
      <c r="A106" s="27">
        <v>46049</v>
      </c>
      <c r="B106" s="19" t="s">
        <v>76</v>
      </c>
      <c r="C106" s="19"/>
      <c r="D106" s="19" t="s">
        <v>131</v>
      </c>
      <c r="E106" s="19" t="s">
        <v>191</v>
      </c>
      <c r="F106" s="19" t="s">
        <v>133</v>
      </c>
      <c r="G106" s="19">
        <v>-300</v>
      </c>
      <c r="H106" s="19">
        <v>193664.07</v>
      </c>
    </row>
    <row r="107" spans="1:8" ht="12.75" x14ac:dyDescent="0.2">
      <c r="A107" s="27">
        <v>46049</v>
      </c>
      <c r="B107" s="19" t="s">
        <v>73</v>
      </c>
      <c r="C107" s="19"/>
      <c r="D107" s="19" t="s">
        <v>192</v>
      </c>
      <c r="E107" s="19"/>
      <c r="F107" s="19" t="s">
        <v>75</v>
      </c>
      <c r="G107" s="19">
        <v>372</v>
      </c>
      <c r="H107" s="19">
        <v>194036.07</v>
      </c>
    </row>
    <row r="108" spans="1:8" ht="12.75" x14ac:dyDescent="0.2">
      <c r="A108" s="27">
        <v>46050</v>
      </c>
      <c r="B108" s="19" t="s">
        <v>82</v>
      </c>
      <c r="C108" s="19"/>
      <c r="D108" s="19" t="s">
        <v>189</v>
      </c>
      <c r="E108" s="19"/>
      <c r="F108" s="19" t="s">
        <v>85</v>
      </c>
      <c r="G108" s="19">
        <v>-4285</v>
      </c>
      <c r="H108" s="19">
        <v>189751.07</v>
      </c>
    </row>
    <row r="109" spans="1:8" ht="12.75" x14ac:dyDescent="0.2">
      <c r="A109" s="27">
        <v>46050</v>
      </c>
      <c r="B109" s="19" t="s">
        <v>82</v>
      </c>
      <c r="C109" s="19">
        <v>10</v>
      </c>
      <c r="D109" s="19" t="s">
        <v>199</v>
      </c>
      <c r="E109" s="19" t="s">
        <v>200</v>
      </c>
      <c r="F109" s="19" t="s">
        <v>85</v>
      </c>
      <c r="G109" s="19">
        <v>-1733.4</v>
      </c>
      <c r="H109" s="19">
        <v>188017.67</v>
      </c>
    </row>
    <row r="110" spans="1:8" ht="12.75" x14ac:dyDescent="0.2">
      <c r="A110" s="27">
        <v>46050</v>
      </c>
      <c r="B110" s="19" t="s">
        <v>82</v>
      </c>
      <c r="C110" s="19"/>
      <c r="D110" s="19" t="s">
        <v>197</v>
      </c>
      <c r="E110" s="19"/>
      <c r="F110" s="19" t="s">
        <v>85</v>
      </c>
      <c r="G110" s="19">
        <v>-2500</v>
      </c>
      <c r="H110" s="19">
        <v>185517.67</v>
      </c>
    </row>
    <row r="111" spans="1:8" ht="12.75" x14ac:dyDescent="0.2">
      <c r="A111" s="27">
        <v>46050</v>
      </c>
      <c r="B111" s="19" t="s">
        <v>73</v>
      </c>
      <c r="C111" s="19"/>
      <c r="D111" s="19" t="s">
        <v>201</v>
      </c>
      <c r="E111" s="19"/>
      <c r="F111" s="19" t="s">
        <v>75</v>
      </c>
      <c r="G111" s="19">
        <v>11229.54</v>
      </c>
      <c r="H111" s="19">
        <v>196747.21</v>
      </c>
    </row>
    <row r="112" spans="1:8" ht="12.75" x14ac:dyDescent="0.2">
      <c r="A112" s="27">
        <v>46050</v>
      </c>
      <c r="B112" s="19" t="s">
        <v>82</v>
      </c>
      <c r="C112" s="19"/>
      <c r="D112" s="19" t="s">
        <v>189</v>
      </c>
      <c r="E112" s="19"/>
      <c r="F112" s="19" t="s">
        <v>85</v>
      </c>
      <c r="G112" s="19">
        <v>-4175</v>
      </c>
      <c r="H112" s="19">
        <v>192572.21</v>
      </c>
    </row>
    <row r="113" spans="1:8" ht="12.75" x14ac:dyDescent="0.2">
      <c r="A113" s="27">
        <v>46050</v>
      </c>
      <c r="B113" s="19" t="s">
        <v>82</v>
      </c>
      <c r="C113" s="19"/>
      <c r="D113" s="19" t="s">
        <v>198</v>
      </c>
      <c r="E113" s="19"/>
      <c r="F113" s="19" t="s">
        <v>85</v>
      </c>
      <c r="G113" s="19">
        <v>-9296</v>
      </c>
      <c r="H113" s="19">
        <v>183276.21</v>
      </c>
    </row>
    <row r="114" spans="1:8" ht="12.75" x14ac:dyDescent="0.2">
      <c r="A114" s="27">
        <v>46050</v>
      </c>
      <c r="B114" s="19" t="s">
        <v>76</v>
      </c>
      <c r="C114" s="19"/>
      <c r="D114" s="19" t="s">
        <v>202</v>
      </c>
      <c r="E114" s="19" t="s">
        <v>203</v>
      </c>
      <c r="F114" s="19" t="s">
        <v>79</v>
      </c>
      <c r="G114" s="19">
        <v>-120</v>
      </c>
      <c r="H114" s="19">
        <v>183156.21</v>
      </c>
    </row>
    <row r="115" spans="1:8" ht="12.75" x14ac:dyDescent="0.2">
      <c r="A115" s="27">
        <v>46050</v>
      </c>
      <c r="B115" s="19" t="s">
        <v>73</v>
      </c>
      <c r="C115" s="19"/>
      <c r="D115" s="19" t="s">
        <v>120</v>
      </c>
      <c r="E115" s="19"/>
      <c r="F115" s="19" t="s">
        <v>75</v>
      </c>
      <c r="G115" s="19">
        <v>1926.88</v>
      </c>
      <c r="H115" s="19">
        <v>185083.09</v>
      </c>
    </row>
    <row r="116" spans="1:8" ht="12.75" x14ac:dyDescent="0.2">
      <c r="A116" s="27">
        <v>46051</v>
      </c>
      <c r="B116" s="19" t="s">
        <v>82</v>
      </c>
      <c r="C116" s="19"/>
      <c r="D116" s="19" t="s">
        <v>204</v>
      </c>
      <c r="E116" s="19"/>
      <c r="F116" s="19" t="s">
        <v>85</v>
      </c>
      <c r="G116" s="19">
        <v>-6660</v>
      </c>
      <c r="H116" s="19">
        <v>178423.09</v>
      </c>
    </row>
    <row r="117" spans="1:8" ht="12.75" x14ac:dyDescent="0.2">
      <c r="A117" s="27">
        <v>46051</v>
      </c>
      <c r="B117" s="19" t="s">
        <v>82</v>
      </c>
      <c r="C117" s="19"/>
      <c r="D117" s="19" t="s">
        <v>143</v>
      </c>
      <c r="E117" s="19"/>
      <c r="F117" s="19" t="s">
        <v>85</v>
      </c>
      <c r="G117" s="19">
        <v>-2125</v>
      </c>
      <c r="H117" s="19">
        <v>176298.09</v>
      </c>
    </row>
    <row r="118" spans="1:8" ht="12.75" x14ac:dyDescent="0.2">
      <c r="A118" s="27">
        <v>46051</v>
      </c>
      <c r="B118" s="19" t="s">
        <v>82</v>
      </c>
      <c r="C118" s="19">
        <v>11</v>
      </c>
      <c r="D118" s="19" t="s">
        <v>205</v>
      </c>
      <c r="E118" s="19" t="s">
        <v>206</v>
      </c>
      <c r="F118" s="19" t="s">
        <v>85</v>
      </c>
      <c r="G118" s="19">
        <v>-3110.31</v>
      </c>
      <c r="H118" s="19">
        <v>173187.78</v>
      </c>
    </row>
    <row r="119" spans="1:8" ht="12.75" x14ac:dyDescent="0.2">
      <c r="A119" s="27">
        <v>46051</v>
      </c>
      <c r="B119" s="19" t="s">
        <v>82</v>
      </c>
      <c r="C119" s="19"/>
      <c r="D119" s="19" t="s">
        <v>140</v>
      </c>
      <c r="E119" s="19"/>
      <c r="F119" s="19" t="s">
        <v>85</v>
      </c>
      <c r="G119" s="19">
        <v>-2000</v>
      </c>
      <c r="H119" s="19">
        <v>171187.78</v>
      </c>
    </row>
    <row r="120" spans="1:8" ht="12.75" x14ac:dyDescent="0.2">
      <c r="A120" s="27">
        <v>46052</v>
      </c>
      <c r="B120" s="19" t="s">
        <v>82</v>
      </c>
      <c r="C120" s="19" t="s">
        <v>83</v>
      </c>
      <c r="D120" s="19" t="s">
        <v>153</v>
      </c>
      <c r="E120" s="19"/>
      <c r="F120" s="19" t="s">
        <v>85</v>
      </c>
      <c r="G120" s="19">
        <v>-2800</v>
      </c>
      <c r="H120" s="19">
        <v>168387.78</v>
      </c>
    </row>
    <row r="121" spans="1:8" ht="12.75" x14ac:dyDescent="0.2">
      <c r="A121" s="27">
        <v>46052</v>
      </c>
      <c r="B121" s="19" t="s">
        <v>82</v>
      </c>
      <c r="C121" s="19" t="s">
        <v>83</v>
      </c>
      <c r="D121" s="19" t="s">
        <v>168</v>
      </c>
      <c r="E121" s="19"/>
      <c r="F121" s="19" t="s">
        <v>85</v>
      </c>
      <c r="G121" s="19">
        <v>-5356.63</v>
      </c>
      <c r="H121" s="19">
        <v>163031.15</v>
      </c>
    </row>
    <row r="122" spans="1:8" ht="12.75" x14ac:dyDescent="0.2">
      <c r="A122" s="27">
        <v>46052</v>
      </c>
      <c r="B122" s="19" t="s">
        <v>82</v>
      </c>
      <c r="C122" s="19" t="s">
        <v>83</v>
      </c>
      <c r="D122" s="19" t="s">
        <v>103</v>
      </c>
      <c r="E122" s="19"/>
      <c r="F122" s="19" t="s">
        <v>85</v>
      </c>
      <c r="G122" s="19">
        <v>-2562.7399999999998</v>
      </c>
      <c r="H122" s="19">
        <v>160468.41</v>
      </c>
    </row>
    <row r="123" spans="1:8" ht="12.75" x14ac:dyDescent="0.2">
      <c r="A123" s="27">
        <v>46052</v>
      </c>
      <c r="B123" s="19" t="s">
        <v>109</v>
      </c>
      <c r="C123" s="19" t="s">
        <v>83</v>
      </c>
      <c r="D123" s="19" t="s">
        <v>163</v>
      </c>
      <c r="E123" s="19" t="s">
        <v>211</v>
      </c>
      <c r="F123" s="19" t="s">
        <v>112</v>
      </c>
      <c r="G123" s="19">
        <v>-8749.98</v>
      </c>
      <c r="H123" s="19">
        <v>151718.43</v>
      </c>
    </row>
    <row r="124" spans="1:8" ht="12.75" x14ac:dyDescent="0.2">
      <c r="A124" s="27">
        <v>46052</v>
      </c>
      <c r="B124" s="19" t="s">
        <v>82</v>
      </c>
      <c r="C124" s="19" t="s">
        <v>83</v>
      </c>
      <c r="D124" s="19" t="s">
        <v>169</v>
      </c>
      <c r="E124" s="19"/>
      <c r="F124" s="19" t="s">
        <v>85</v>
      </c>
      <c r="G124" s="19">
        <v>-5317.03</v>
      </c>
      <c r="H124" s="19">
        <v>146401.4</v>
      </c>
    </row>
    <row r="125" spans="1:8" ht="12.75" x14ac:dyDescent="0.2">
      <c r="A125" s="27">
        <v>46052</v>
      </c>
      <c r="B125" s="19" t="s">
        <v>82</v>
      </c>
      <c r="C125" s="19" t="s">
        <v>83</v>
      </c>
      <c r="D125" s="19" t="s">
        <v>160</v>
      </c>
      <c r="E125" s="19"/>
      <c r="F125" s="19" t="s">
        <v>85</v>
      </c>
      <c r="G125" s="19">
        <v>-2365.5100000000002</v>
      </c>
      <c r="H125" s="19">
        <v>144035.89000000001</v>
      </c>
    </row>
    <row r="126" spans="1:8" ht="12.75" x14ac:dyDescent="0.2">
      <c r="A126" s="27">
        <v>46052</v>
      </c>
      <c r="B126" s="19" t="s">
        <v>82</v>
      </c>
      <c r="C126" s="19" t="s">
        <v>83</v>
      </c>
      <c r="D126" s="19" t="s">
        <v>170</v>
      </c>
      <c r="E126" s="19"/>
      <c r="F126" s="19" t="s">
        <v>85</v>
      </c>
      <c r="G126" s="19">
        <v>-6250</v>
      </c>
      <c r="H126" s="19">
        <v>137785.89000000001</v>
      </c>
    </row>
    <row r="127" spans="1:8" ht="12.75" x14ac:dyDescent="0.2">
      <c r="A127" s="27">
        <v>46052</v>
      </c>
      <c r="B127" s="19" t="s">
        <v>82</v>
      </c>
      <c r="C127" s="19" t="s">
        <v>83</v>
      </c>
      <c r="D127" s="19" t="s">
        <v>161</v>
      </c>
      <c r="E127" s="19"/>
      <c r="F127" s="19" t="s">
        <v>85</v>
      </c>
      <c r="G127" s="19">
        <v>-2496.64</v>
      </c>
      <c r="H127" s="19">
        <v>135289.25</v>
      </c>
    </row>
    <row r="128" spans="1:8" ht="12.75" x14ac:dyDescent="0.2">
      <c r="A128" s="27">
        <v>46052</v>
      </c>
      <c r="B128" s="19" t="s">
        <v>82</v>
      </c>
      <c r="C128" s="19" t="s">
        <v>83</v>
      </c>
      <c r="D128" s="19" t="s">
        <v>159</v>
      </c>
      <c r="E128" s="19"/>
      <c r="F128" s="19" t="s">
        <v>85</v>
      </c>
      <c r="G128" s="19">
        <v>-4000</v>
      </c>
      <c r="H128" s="19">
        <v>131289.25</v>
      </c>
    </row>
    <row r="129" spans="1:8" ht="12.75" x14ac:dyDescent="0.2">
      <c r="A129" s="27">
        <v>46052</v>
      </c>
      <c r="B129" s="19" t="s">
        <v>109</v>
      </c>
      <c r="C129" s="19" t="s">
        <v>83</v>
      </c>
      <c r="D129" s="19" t="s">
        <v>110</v>
      </c>
      <c r="E129" s="19" t="s">
        <v>211</v>
      </c>
      <c r="F129" s="19" t="s">
        <v>112</v>
      </c>
      <c r="G129" s="19">
        <v>-10350.77</v>
      </c>
      <c r="H129" s="19">
        <v>120938.48</v>
      </c>
    </row>
    <row r="130" spans="1:8" ht="12.75" x14ac:dyDescent="0.2">
      <c r="A130" s="27">
        <v>46052</v>
      </c>
      <c r="B130" s="19" t="s">
        <v>82</v>
      </c>
      <c r="C130" s="19" t="s">
        <v>83</v>
      </c>
      <c r="D130" s="19" t="s">
        <v>86</v>
      </c>
      <c r="E130" s="19"/>
      <c r="F130" s="19" t="s">
        <v>85</v>
      </c>
      <c r="G130" s="19">
        <v>-14708.67</v>
      </c>
      <c r="H130" s="19">
        <v>106229.81</v>
      </c>
    </row>
    <row r="131" spans="1:8" ht="12.75" x14ac:dyDescent="0.2">
      <c r="A131" s="27">
        <v>46052</v>
      </c>
      <c r="B131" s="19" t="s">
        <v>76</v>
      </c>
      <c r="C131" s="19"/>
      <c r="D131" s="19" t="s">
        <v>113</v>
      </c>
      <c r="E131" s="19" t="s">
        <v>114</v>
      </c>
      <c r="F131" s="19" t="s">
        <v>115</v>
      </c>
      <c r="G131" s="19">
        <v>-18.48</v>
      </c>
      <c r="H131" s="19">
        <v>106211.33</v>
      </c>
    </row>
    <row r="132" spans="1:8" ht="12.75" x14ac:dyDescent="0.2">
      <c r="A132" s="27">
        <v>46052</v>
      </c>
      <c r="B132" s="19" t="s">
        <v>82</v>
      </c>
      <c r="C132" s="19" t="s">
        <v>83</v>
      </c>
      <c r="D132" s="19" t="s">
        <v>157</v>
      </c>
      <c r="E132" s="19"/>
      <c r="F132" s="19" t="s">
        <v>85</v>
      </c>
      <c r="G132" s="19">
        <v>-4334.76</v>
      </c>
      <c r="H132" s="19">
        <v>101876.57</v>
      </c>
    </row>
    <row r="133" spans="1:8" ht="12.75" x14ac:dyDescent="0.2">
      <c r="A133" s="27">
        <v>46052</v>
      </c>
      <c r="B133" s="19" t="s">
        <v>76</v>
      </c>
      <c r="C133" s="19"/>
      <c r="D133" s="19" t="s">
        <v>209</v>
      </c>
      <c r="E133" s="19" t="s">
        <v>210</v>
      </c>
      <c r="F133" s="19" t="s">
        <v>91</v>
      </c>
      <c r="G133" s="19">
        <v>-330</v>
      </c>
      <c r="H133" s="19">
        <v>101546.57</v>
      </c>
    </row>
    <row r="134" spans="1:8" ht="12.75" x14ac:dyDescent="0.2">
      <c r="A134" s="27">
        <v>46052</v>
      </c>
      <c r="B134" s="19" t="s">
        <v>82</v>
      </c>
      <c r="C134" s="19" t="s">
        <v>83</v>
      </c>
      <c r="D134" s="19" t="s">
        <v>154</v>
      </c>
      <c r="E134" s="19"/>
      <c r="F134" s="19" t="s">
        <v>85</v>
      </c>
      <c r="G134" s="19">
        <v>-3097.73</v>
      </c>
      <c r="H134" s="19">
        <v>98448.84</v>
      </c>
    </row>
    <row r="135" spans="1:8" ht="12.75" x14ac:dyDescent="0.2">
      <c r="A135" s="27">
        <v>46052</v>
      </c>
      <c r="B135" s="19" t="s">
        <v>116</v>
      </c>
      <c r="C135" s="19"/>
      <c r="D135" s="19" t="s">
        <v>207</v>
      </c>
      <c r="E135" s="19" t="s">
        <v>117</v>
      </c>
      <c r="F135" s="19" t="s">
        <v>208</v>
      </c>
      <c r="G135" s="19">
        <v>463.06</v>
      </c>
      <c r="H135" s="19">
        <v>98911.9</v>
      </c>
    </row>
    <row r="136" spans="1:8" ht="12.75" x14ac:dyDescent="0.2">
      <c r="A136" s="27">
        <v>46052</v>
      </c>
      <c r="B136" s="19" t="s">
        <v>82</v>
      </c>
      <c r="C136" s="19" t="s">
        <v>83</v>
      </c>
      <c r="D136" s="19" t="s">
        <v>165</v>
      </c>
      <c r="E136" s="19"/>
      <c r="F136" s="19" t="s">
        <v>85</v>
      </c>
      <c r="G136" s="19">
        <v>-6075</v>
      </c>
      <c r="H136" s="19">
        <v>92836.9</v>
      </c>
    </row>
    <row r="137" spans="1:8" ht="12.75" x14ac:dyDescent="0.2">
      <c r="A137" s="27">
        <v>46052</v>
      </c>
      <c r="B137" s="19" t="s">
        <v>82</v>
      </c>
      <c r="C137" s="19" t="s">
        <v>83</v>
      </c>
      <c r="D137" s="19" t="s">
        <v>171</v>
      </c>
      <c r="E137" s="19"/>
      <c r="F137" s="19" t="s">
        <v>85</v>
      </c>
      <c r="G137" s="19">
        <v>-5749.39</v>
      </c>
      <c r="H137" s="19">
        <v>87087.51</v>
      </c>
    </row>
    <row r="138" spans="1:8" ht="12.75" x14ac:dyDescent="0.2">
      <c r="A138" s="27">
        <v>46052</v>
      </c>
      <c r="B138" s="19" t="s">
        <v>82</v>
      </c>
      <c r="C138" s="19" t="s">
        <v>83</v>
      </c>
      <c r="D138" s="19" t="s">
        <v>166</v>
      </c>
      <c r="E138" s="19"/>
      <c r="F138" s="19" t="s">
        <v>85</v>
      </c>
      <c r="G138" s="19">
        <v>-2522.1</v>
      </c>
      <c r="H138" s="19">
        <v>84565.41</v>
      </c>
    </row>
    <row r="139" spans="1:8" ht="12.75" x14ac:dyDescent="0.2">
      <c r="A139" s="27">
        <v>46052</v>
      </c>
      <c r="B139" s="19" t="s">
        <v>82</v>
      </c>
      <c r="C139" s="19" t="s">
        <v>83</v>
      </c>
      <c r="D139" s="19" t="s">
        <v>167</v>
      </c>
      <c r="E139" s="19"/>
      <c r="F139" s="19" t="s">
        <v>85</v>
      </c>
      <c r="G139" s="19">
        <v>-1600</v>
      </c>
      <c r="H139" s="19">
        <v>82965.41</v>
      </c>
    </row>
    <row r="140" spans="1:8" ht="12.75" x14ac:dyDescent="0.2">
      <c r="A140" s="27">
        <v>46052</v>
      </c>
      <c r="B140" s="19" t="s">
        <v>82</v>
      </c>
      <c r="C140" s="19" t="s">
        <v>83</v>
      </c>
      <c r="D140" s="19" t="s">
        <v>152</v>
      </c>
      <c r="E140" s="19"/>
      <c r="F140" s="19" t="s">
        <v>85</v>
      </c>
      <c r="G140" s="19">
        <v>-6225.35</v>
      </c>
      <c r="H140" s="19">
        <v>76740.06</v>
      </c>
    </row>
    <row r="141" spans="1:8" ht="12.75" x14ac:dyDescent="0.2">
      <c r="A141" s="27">
        <v>46052</v>
      </c>
      <c r="B141" s="19" t="s">
        <v>82</v>
      </c>
      <c r="C141" s="19" t="s">
        <v>83</v>
      </c>
      <c r="D141" s="19" t="s">
        <v>156</v>
      </c>
      <c r="E141" s="19"/>
      <c r="F141" s="19" t="s">
        <v>85</v>
      </c>
      <c r="G141" s="19">
        <v>-8000</v>
      </c>
      <c r="H141" s="19">
        <v>68740.06</v>
      </c>
    </row>
    <row r="142" spans="1:8" ht="12.75" x14ac:dyDescent="0.2">
      <c r="A142" s="27">
        <v>46052</v>
      </c>
      <c r="B142" s="19" t="s">
        <v>82</v>
      </c>
      <c r="C142" s="19" t="s">
        <v>83</v>
      </c>
      <c r="D142" s="19" t="s">
        <v>155</v>
      </c>
      <c r="E142" s="19"/>
      <c r="F142" s="19" t="s">
        <v>85</v>
      </c>
      <c r="G142" s="19">
        <v>-7673.67</v>
      </c>
      <c r="H142" s="19">
        <v>61066.39</v>
      </c>
    </row>
    <row r="143" spans="1:8" ht="12.75" x14ac:dyDescent="0.2">
      <c r="A143" s="15" t="s">
        <v>212</v>
      </c>
      <c r="B143" s="16"/>
      <c r="C143" s="16"/>
      <c r="D143" s="16"/>
      <c r="E143" s="16"/>
      <c r="F143" s="16"/>
      <c r="G143" s="16">
        <v>5432.29</v>
      </c>
      <c r="H143" s="16"/>
    </row>
    <row r="144" spans="1:8" ht="12.75" x14ac:dyDescent="0.2">
      <c r="A144" s="12" t="s">
        <v>75</v>
      </c>
      <c r="B144" s="13"/>
      <c r="C144" s="13"/>
      <c r="D144" s="13"/>
      <c r="E144" s="13"/>
      <c r="F144" s="13"/>
      <c r="G144" s="13"/>
      <c r="H144" s="13"/>
    </row>
    <row r="145" spans="1:8" ht="12.75" x14ac:dyDescent="0.2">
      <c r="A145" s="18" t="s">
        <v>72</v>
      </c>
      <c r="B145" s="19"/>
      <c r="C145" s="19"/>
      <c r="D145" s="19"/>
      <c r="E145" s="19"/>
      <c r="F145" s="19"/>
      <c r="G145" s="19"/>
      <c r="H145" s="19">
        <v>552226.75</v>
      </c>
    </row>
    <row r="146" spans="1:8" ht="12.75" x14ac:dyDescent="0.2">
      <c r="A146" s="27">
        <v>46023</v>
      </c>
      <c r="B146" s="19" t="s">
        <v>280</v>
      </c>
      <c r="C146" s="19" t="s">
        <v>312</v>
      </c>
      <c r="D146" s="19" t="s">
        <v>151</v>
      </c>
      <c r="E146" s="19"/>
      <c r="F146" s="19" t="s">
        <v>597</v>
      </c>
      <c r="G146" s="19">
        <v>163.72999999999999</v>
      </c>
      <c r="H146" s="19">
        <v>552390.48</v>
      </c>
    </row>
    <row r="147" spans="1:8" ht="12.75" x14ac:dyDescent="0.2">
      <c r="A147" s="27">
        <v>46023</v>
      </c>
      <c r="B147" s="19" t="s">
        <v>280</v>
      </c>
      <c r="C147" s="19" t="s">
        <v>598</v>
      </c>
      <c r="D147" s="19" t="s">
        <v>74</v>
      </c>
      <c r="E147" s="19"/>
      <c r="F147" s="19" t="s">
        <v>599</v>
      </c>
      <c r="G147" s="19">
        <v>15000</v>
      </c>
      <c r="H147" s="19">
        <v>567390.48</v>
      </c>
    </row>
    <row r="148" spans="1:8" ht="12.75" x14ac:dyDescent="0.2">
      <c r="A148" s="27">
        <v>46023</v>
      </c>
      <c r="B148" s="19" t="s">
        <v>280</v>
      </c>
      <c r="C148" s="19" t="s">
        <v>600</v>
      </c>
      <c r="D148" s="19" t="s">
        <v>175</v>
      </c>
      <c r="E148" s="19"/>
      <c r="F148" s="19" t="s">
        <v>599</v>
      </c>
      <c r="G148" s="19">
        <v>1100</v>
      </c>
      <c r="H148" s="19">
        <v>568490.48</v>
      </c>
    </row>
    <row r="149" spans="1:8" ht="12.75" x14ac:dyDescent="0.2">
      <c r="A149" s="27">
        <v>46023</v>
      </c>
      <c r="B149" s="19" t="s">
        <v>280</v>
      </c>
      <c r="C149" s="19" t="s">
        <v>292</v>
      </c>
      <c r="D149" s="19" t="s">
        <v>293</v>
      </c>
      <c r="E149" s="19"/>
      <c r="F149" s="19" t="s">
        <v>597</v>
      </c>
      <c r="G149" s="19">
        <v>90.79</v>
      </c>
      <c r="H149" s="19">
        <v>568581.27</v>
      </c>
    </row>
    <row r="150" spans="1:8" ht="12.75" x14ac:dyDescent="0.2">
      <c r="A150" s="27">
        <v>46023</v>
      </c>
      <c r="B150" s="19" t="s">
        <v>280</v>
      </c>
      <c r="C150" s="19" t="s">
        <v>601</v>
      </c>
      <c r="D150" s="19" t="s">
        <v>413</v>
      </c>
      <c r="E150" s="19"/>
      <c r="F150" s="19" t="s">
        <v>599</v>
      </c>
      <c r="G150" s="19">
        <v>25000</v>
      </c>
      <c r="H150" s="19">
        <v>593581.27</v>
      </c>
    </row>
    <row r="151" spans="1:8" ht="12.75" x14ac:dyDescent="0.2">
      <c r="A151" s="27">
        <v>46023</v>
      </c>
      <c r="B151" s="19" t="s">
        <v>280</v>
      </c>
      <c r="C151" s="19" t="s">
        <v>602</v>
      </c>
      <c r="D151" s="19" t="s">
        <v>603</v>
      </c>
      <c r="E151" s="19"/>
      <c r="F151" s="19" t="s">
        <v>597</v>
      </c>
      <c r="G151" s="19">
        <v>150</v>
      </c>
      <c r="H151" s="19">
        <v>593731.27</v>
      </c>
    </row>
    <row r="152" spans="1:8" ht="12.75" x14ac:dyDescent="0.2">
      <c r="A152" s="27">
        <v>46023</v>
      </c>
      <c r="B152" s="19" t="s">
        <v>280</v>
      </c>
      <c r="C152" s="19" t="s">
        <v>604</v>
      </c>
      <c r="D152" s="19" t="s">
        <v>605</v>
      </c>
      <c r="E152" s="19"/>
      <c r="F152" s="19" t="s">
        <v>597</v>
      </c>
      <c r="G152" s="19">
        <v>162.56</v>
      </c>
      <c r="H152" s="19">
        <v>593893.82999999996</v>
      </c>
    </row>
    <row r="153" spans="1:8" ht="12.75" x14ac:dyDescent="0.2">
      <c r="A153" s="27">
        <v>46024</v>
      </c>
      <c r="B153" s="19" t="s">
        <v>73</v>
      </c>
      <c r="C153" s="19"/>
      <c r="D153" s="19" t="s">
        <v>130</v>
      </c>
      <c r="E153" s="19"/>
      <c r="F153" s="19" t="s">
        <v>118</v>
      </c>
      <c r="G153" s="19"/>
      <c r="H153" s="19">
        <v>593893.82999999996</v>
      </c>
    </row>
    <row r="154" spans="1:8" ht="12.75" x14ac:dyDescent="0.2">
      <c r="A154" s="27">
        <v>46024</v>
      </c>
      <c r="B154" s="19" t="s">
        <v>73</v>
      </c>
      <c r="C154" s="19"/>
      <c r="D154" s="19" t="s">
        <v>130</v>
      </c>
      <c r="E154" s="19"/>
      <c r="F154" s="19" t="s">
        <v>118</v>
      </c>
      <c r="G154" s="19"/>
      <c r="H154" s="19">
        <v>593893.82999999996</v>
      </c>
    </row>
    <row r="155" spans="1:8" ht="12.75" x14ac:dyDescent="0.2">
      <c r="A155" s="27">
        <v>46024</v>
      </c>
      <c r="B155" s="19" t="s">
        <v>73</v>
      </c>
      <c r="C155" s="19"/>
      <c r="D155" s="19" t="s">
        <v>130</v>
      </c>
      <c r="E155" s="19"/>
      <c r="F155" s="19" t="s">
        <v>118</v>
      </c>
      <c r="G155" s="19"/>
      <c r="H155" s="19">
        <v>593893.82999999996</v>
      </c>
    </row>
    <row r="156" spans="1:8" ht="12.75" x14ac:dyDescent="0.2">
      <c r="A156" s="27">
        <v>46024</v>
      </c>
      <c r="B156" s="19" t="s">
        <v>73</v>
      </c>
      <c r="C156" s="19"/>
      <c r="D156" s="19" t="s">
        <v>74</v>
      </c>
      <c r="E156" s="19"/>
      <c r="F156" s="19" t="s">
        <v>71</v>
      </c>
      <c r="G156" s="19">
        <v>-45000</v>
      </c>
      <c r="H156" s="19">
        <v>548893.82999999996</v>
      </c>
    </row>
    <row r="157" spans="1:8" ht="12.75" x14ac:dyDescent="0.2">
      <c r="A157" s="27">
        <v>46026</v>
      </c>
      <c r="B157" s="19" t="s">
        <v>280</v>
      </c>
      <c r="C157" s="19" t="s">
        <v>606</v>
      </c>
      <c r="D157" s="19" t="s">
        <v>607</v>
      </c>
      <c r="E157" s="19"/>
      <c r="F157" s="19" t="s">
        <v>597</v>
      </c>
      <c r="G157" s="19">
        <v>150</v>
      </c>
      <c r="H157" s="19">
        <v>549043.82999999996</v>
      </c>
    </row>
    <row r="158" spans="1:8" ht="12.75" x14ac:dyDescent="0.2">
      <c r="A158" s="27">
        <v>46026</v>
      </c>
      <c r="B158" s="19" t="s">
        <v>280</v>
      </c>
      <c r="C158" s="19" t="s">
        <v>608</v>
      </c>
      <c r="D158" s="19" t="s">
        <v>609</v>
      </c>
      <c r="E158" s="19"/>
      <c r="F158" s="19" t="s">
        <v>597</v>
      </c>
      <c r="G158" s="19">
        <v>100</v>
      </c>
      <c r="H158" s="19">
        <v>549143.82999999996</v>
      </c>
    </row>
    <row r="159" spans="1:8" ht="12.75" x14ac:dyDescent="0.2">
      <c r="A159" s="27">
        <v>46026</v>
      </c>
      <c r="B159" s="19" t="s">
        <v>280</v>
      </c>
      <c r="C159" s="19" t="s">
        <v>610</v>
      </c>
      <c r="D159" s="19" t="s">
        <v>611</v>
      </c>
      <c r="E159" s="19"/>
      <c r="F159" s="19" t="s">
        <v>599</v>
      </c>
      <c r="G159" s="19">
        <v>2000</v>
      </c>
      <c r="H159" s="19">
        <v>551143.82999999996</v>
      </c>
    </row>
    <row r="160" spans="1:8" ht="12.75" x14ac:dyDescent="0.2">
      <c r="A160" s="27">
        <v>46026</v>
      </c>
      <c r="B160" s="19" t="s">
        <v>280</v>
      </c>
      <c r="C160" s="19" t="s">
        <v>612</v>
      </c>
      <c r="D160" s="19" t="s">
        <v>613</v>
      </c>
      <c r="E160" s="19"/>
      <c r="F160" s="19" t="s">
        <v>597</v>
      </c>
      <c r="G160" s="19">
        <v>100</v>
      </c>
      <c r="H160" s="19">
        <v>551243.82999999996</v>
      </c>
    </row>
    <row r="161" spans="1:8" ht="12.75" x14ac:dyDescent="0.2">
      <c r="A161" s="27">
        <v>46026</v>
      </c>
      <c r="B161" s="19" t="s">
        <v>280</v>
      </c>
      <c r="C161" s="19" t="s">
        <v>614</v>
      </c>
      <c r="D161" s="19" t="s">
        <v>615</v>
      </c>
      <c r="E161" s="19"/>
      <c r="F161" s="19" t="s">
        <v>597</v>
      </c>
      <c r="G161" s="19">
        <v>150</v>
      </c>
      <c r="H161" s="19">
        <v>551393.82999999996</v>
      </c>
    </row>
    <row r="162" spans="1:8" ht="12.75" x14ac:dyDescent="0.2">
      <c r="A162" s="27">
        <v>46026</v>
      </c>
      <c r="B162" s="19" t="s">
        <v>280</v>
      </c>
      <c r="C162" s="19" t="s">
        <v>305</v>
      </c>
      <c r="D162" s="19" t="s">
        <v>222</v>
      </c>
      <c r="E162" s="19"/>
      <c r="F162" s="19" t="s">
        <v>597</v>
      </c>
      <c r="G162" s="19">
        <v>100</v>
      </c>
      <c r="H162" s="19">
        <v>551493.82999999996</v>
      </c>
    </row>
    <row r="163" spans="1:8" ht="12.75" x14ac:dyDescent="0.2">
      <c r="A163" s="27">
        <v>46026</v>
      </c>
      <c r="B163" s="19" t="s">
        <v>280</v>
      </c>
      <c r="C163" s="19" t="s">
        <v>302</v>
      </c>
      <c r="D163" s="19" t="s">
        <v>218</v>
      </c>
      <c r="E163" s="19"/>
      <c r="F163" s="19" t="s">
        <v>597</v>
      </c>
      <c r="G163" s="19">
        <v>100</v>
      </c>
      <c r="H163" s="19">
        <v>551593.82999999996</v>
      </c>
    </row>
    <row r="164" spans="1:8" ht="12.75" x14ac:dyDescent="0.2">
      <c r="A164" s="27">
        <v>46026</v>
      </c>
      <c r="B164" s="19" t="s">
        <v>280</v>
      </c>
      <c r="C164" s="19" t="s">
        <v>304</v>
      </c>
      <c r="D164" s="19" t="s">
        <v>223</v>
      </c>
      <c r="E164" s="19"/>
      <c r="F164" s="19" t="s">
        <v>597</v>
      </c>
      <c r="G164" s="19">
        <v>100</v>
      </c>
      <c r="H164" s="19">
        <v>551693.82999999996</v>
      </c>
    </row>
    <row r="165" spans="1:8" ht="12.75" x14ac:dyDescent="0.2">
      <c r="A165" s="27">
        <v>46027</v>
      </c>
      <c r="B165" s="19" t="s">
        <v>73</v>
      </c>
      <c r="C165" s="19"/>
      <c r="D165" s="19" t="s">
        <v>87</v>
      </c>
      <c r="E165" s="19"/>
      <c r="F165" s="19" t="s">
        <v>71</v>
      </c>
      <c r="G165" s="19">
        <v>-1071.8900000000001</v>
      </c>
      <c r="H165" s="19">
        <v>550621.93999999994</v>
      </c>
    </row>
    <row r="166" spans="1:8" ht="12.75" x14ac:dyDescent="0.2">
      <c r="A166" s="27">
        <v>46027</v>
      </c>
      <c r="B166" s="19" t="s">
        <v>280</v>
      </c>
      <c r="C166" s="19" t="s">
        <v>616</v>
      </c>
      <c r="D166" s="19" t="s">
        <v>617</v>
      </c>
      <c r="E166" s="19"/>
      <c r="F166" s="19" t="s">
        <v>597</v>
      </c>
      <c r="G166" s="19">
        <v>162.56</v>
      </c>
      <c r="H166" s="19">
        <v>550784.5</v>
      </c>
    </row>
    <row r="167" spans="1:8" ht="12.75" x14ac:dyDescent="0.2">
      <c r="A167" s="27">
        <v>46027</v>
      </c>
      <c r="B167" s="19" t="s">
        <v>280</v>
      </c>
      <c r="C167" s="19" t="s">
        <v>618</v>
      </c>
      <c r="D167" s="19" t="s">
        <v>619</v>
      </c>
      <c r="E167" s="19"/>
      <c r="F167" s="19" t="s">
        <v>597</v>
      </c>
      <c r="G167" s="19">
        <v>162.56</v>
      </c>
      <c r="H167" s="19">
        <v>550947.06000000006</v>
      </c>
    </row>
    <row r="168" spans="1:8" ht="12.75" x14ac:dyDescent="0.2">
      <c r="A168" s="27">
        <v>46028</v>
      </c>
      <c r="B168" s="19" t="s">
        <v>73</v>
      </c>
      <c r="C168" s="19"/>
      <c r="D168" s="19" t="s">
        <v>108</v>
      </c>
      <c r="E168" s="19"/>
      <c r="F168" s="19" t="s">
        <v>71</v>
      </c>
      <c r="G168" s="19">
        <v>-0.1</v>
      </c>
      <c r="H168" s="19">
        <v>550946.96</v>
      </c>
    </row>
    <row r="169" spans="1:8" ht="12.75" x14ac:dyDescent="0.2">
      <c r="A169" s="27">
        <v>46028</v>
      </c>
      <c r="B169" s="19" t="s">
        <v>73</v>
      </c>
      <c r="C169" s="19"/>
      <c r="D169" s="19" t="s">
        <v>108</v>
      </c>
      <c r="E169" s="19"/>
      <c r="F169" s="19" t="s">
        <v>71</v>
      </c>
      <c r="G169" s="19">
        <v>-20251.46</v>
      </c>
      <c r="H169" s="19">
        <v>530695.5</v>
      </c>
    </row>
    <row r="170" spans="1:8" ht="12.75" x14ac:dyDescent="0.2">
      <c r="A170" s="27">
        <v>46029</v>
      </c>
      <c r="B170" s="19" t="s">
        <v>73</v>
      </c>
      <c r="C170" s="19"/>
      <c r="D170" s="19" t="s">
        <v>222</v>
      </c>
      <c r="E170" s="19"/>
      <c r="F170" s="19" t="s">
        <v>208</v>
      </c>
      <c r="G170" s="19">
        <v>-100</v>
      </c>
      <c r="H170" s="19">
        <v>530595.5</v>
      </c>
    </row>
    <row r="171" spans="1:8" ht="12.75" x14ac:dyDescent="0.2">
      <c r="A171" s="27">
        <v>46029</v>
      </c>
      <c r="B171" s="19" t="s">
        <v>73</v>
      </c>
      <c r="C171" s="19"/>
      <c r="D171" s="19" t="s">
        <v>218</v>
      </c>
      <c r="E171" s="19"/>
      <c r="F171" s="19" t="s">
        <v>208</v>
      </c>
      <c r="G171" s="19">
        <v>-100</v>
      </c>
      <c r="H171" s="19">
        <v>530495.5</v>
      </c>
    </row>
    <row r="172" spans="1:8" ht="12.75" x14ac:dyDescent="0.2">
      <c r="A172" s="27">
        <v>46029</v>
      </c>
      <c r="B172" s="19" t="s">
        <v>73</v>
      </c>
      <c r="C172" s="19"/>
      <c r="D172" s="19" t="s">
        <v>108</v>
      </c>
      <c r="E172" s="19"/>
      <c r="F172" s="19" t="s">
        <v>71</v>
      </c>
      <c r="G172" s="19">
        <v>-2026.56</v>
      </c>
      <c r="H172" s="19">
        <v>528468.93999999994</v>
      </c>
    </row>
    <row r="173" spans="1:8" ht="12.75" x14ac:dyDescent="0.2">
      <c r="A173" s="27">
        <v>46029</v>
      </c>
      <c r="B173" s="19" t="s">
        <v>73</v>
      </c>
      <c r="C173" s="19"/>
      <c r="D173" s="19" t="s">
        <v>223</v>
      </c>
      <c r="E173" s="19"/>
      <c r="F173" s="19" t="s">
        <v>208</v>
      </c>
      <c r="G173" s="19">
        <v>-100</v>
      </c>
      <c r="H173" s="19">
        <v>528368.93999999994</v>
      </c>
    </row>
    <row r="174" spans="1:8" ht="12.75" x14ac:dyDescent="0.2">
      <c r="A174" s="27">
        <v>46031</v>
      </c>
      <c r="B174" s="19" t="s">
        <v>73</v>
      </c>
      <c r="C174" s="19"/>
      <c r="D174" s="19" t="s">
        <v>184</v>
      </c>
      <c r="E174" s="19"/>
      <c r="F174" s="19" t="s">
        <v>118</v>
      </c>
      <c r="G174" s="19"/>
      <c r="H174" s="19">
        <v>528368.93999999994</v>
      </c>
    </row>
    <row r="175" spans="1:8" ht="12.75" x14ac:dyDescent="0.2">
      <c r="A175" s="27">
        <v>46031</v>
      </c>
      <c r="B175" s="19" t="s">
        <v>73</v>
      </c>
      <c r="C175" s="19"/>
      <c r="D175" s="19" t="s">
        <v>120</v>
      </c>
      <c r="E175" s="19"/>
      <c r="F175" s="19" t="s">
        <v>71</v>
      </c>
      <c r="G175" s="19">
        <v>-19953.04</v>
      </c>
      <c r="H175" s="19">
        <v>508415.9</v>
      </c>
    </row>
    <row r="176" spans="1:8" ht="12.75" x14ac:dyDescent="0.2">
      <c r="A176" s="27">
        <v>46031</v>
      </c>
      <c r="B176" s="19" t="s">
        <v>73</v>
      </c>
      <c r="C176" s="19"/>
      <c r="D176" s="19" t="s">
        <v>184</v>
      </c>
      <c r="E176" s="19"/>
      <c r="F176" s="19" t="s">
        <v>118</v>
      </c>
      <c r="G176" s="19"/>
      <c r="H176" s="19">
        <v>508415.9</v>
      </c>
    </row>
    <row r="177" spans="1:8" ht="12.75" x14ac:dyDescent="0.2">
      <c r="A177" s="27">
        <v>46032</v>
      </c>
      <c r="B177" s="19" t="s">
        <v>73</v>
      </c>
      <c r="C177" s="19"/>
      <c r="D177" s="19" t="s">
        <v>130</v>
      </c>
      <c r="E177" s="19"/>
      <c r="F177" s="19" t="s">
        <v>71</v>
      </c>
      <c r="G177" s="19">
        <v>-10000</v>
      </c>
      <c r="H177" s="19">
        <v>498415.9</v>
      </c>
    </row>
    <row r="178" spans="1:8" ht="12.75" x14ac:dyDescent="0.2">
      <c r="A178" s="27">
        <v>46036</v>
      </c>
      <c r="B178" s="19" t="s">
        <v>73</v>
      </c>
      <c r="C178" s="19"/>
      <c r="D178" s="19" t="s">
        <v>150</v>
      </c>
      <c r="E178" s="19"/>
      <c r="F178" s="19" t="s">
        <v>71</v>
      </c>
      <c r="G178" s="19">
        <v>-5000</v>
      </c>
      <c r="H178" s="19">
        <v>493415.9</v>
      </c>
    </row>
    <row r="179" spans="1:8" ht="12.75" x14ac:dyDescent="0.2">
      <c r="A179" s="27">
        <v>46036</v>
      </c>
      <c r="B179" s="19" t="s">
        <v>73</v>
      </c>
      <c r="C179" s="19"/>
      <c r="D179" s="19" t="s">
        <v>144</v>
      </c>
      <c r="E179" s="19"/>
      <c r="F179" s="19" t="s">
        <v>71</v>
      </c>
      <c r="G179" s="19">
        <v>-385.88</v>
      </c>
      <c r="H179" s="19">
        <v>493030.02</v>
      </c>
    </row>
    <row r="180" spans="1:8" ht="12.75" x14ac:dyDescent="0.2">
      <c r="A180" s="27">
        <v>46036</v>
      </c>
      <c r="B180" s="19" t="s">
        <v>73</v>
      </c>
      <c r="C180" s="19"/>
      <c r="D180" s="19" t="s">
        <v>293</v>
      </c>
      <c r="E180" s="19"/>
      <c r="F180" s="19" t="s">
        <v>118</v>
      </c>
      <c r="G180" s="19"/>
      <c r="H180" s="19">
        <v>493030.02</v>
      </c>
    </row>
    <row r="181" spans="1:8" ht="12.75" x14ac:dyDescent="0.2">
      <c r="A181" s="27">
        <v>46036</v>
      </c>
      <c r="B181" s="19" t="s">
        <v>73</v>
      </c>
      <c r="C181" s="19"/>
      <c r="D181" s="19" t="s">
        <v>151</v>
      </c>
      <c r="E181" s="19"/>
      <c r="F181" s="19" t="s">
        <v>208</v>
      </c>
      <c r="G181" s="19">
        <v>-163.72999999999999</v>
      </c>
      <c r="H181" s="19">
        <v>492866.29</v>
      </c>
    </row>
    <row r="182" spans="1:8" ht="12.75" x14ac:dyDescent="0.2">
      <c r="A182" s="27">
        <v>46036</v>
      </c>
      <c r="B182" s="19" t="s">
        <v>73</v>
      </c>
      <c r="C182" s="19"/>
      <c r="D182" s="19" t="s">
        <v>151</v>
      </c>
      <c r="E182" s="19"/>
      <c r="F182" s="19" t="s">
        <v>208</v>
      </c>
      <c r="G182" s="19">
        <v>-163.72999999999999</v>
      </c>
      <c r="H182" s="19">
        <v>492702.56</v>
      </c>
    </row>
    <row r="183" spans="1:8" ht="12.75" x14ac:dyDescent="0.2">
      <c r="A183" s="27">
        <v>46036</v>
      </c>
      <c r="B183" s="19" t="s">
        <v>73</v>
      </c>
      <c r="C183" s="19"/>
      <c r="D183" s="19" t="s">
        <v>151</v>
      </c>
      <c r="E183" s="19"/>
      <c r="F183" s="19" t="s">
        <v>208</v>
      </c>
      <c r="G183" s="19">
        <v>-163.72999999999999</v>
      </c>
      <c r="H183" s="19">
        <v>492538.83</v>
      </c>
    </row>
    <row r="184" spans="1:8" ht="12.75" x14ac:dyDescent="0.2">
      <c r="A184" s="27">
        <v>46036</v>
      </c>
      <c r="B184" s="19" t="s">
        <v>73</v>
      </c>
      <c r="C184" s="19"/>
      <c r="D184" s="19" t="s">
        <v>293</v>
      </c>
      <c r="E184" s="19"/>
      <c r="F184" s="19" t="s">
        <v>118</v>
      </c>
      <c r="G184" s="19"/>
      <c r="H184" s="19">
        <v>492538.83</v>
      </c>
    </row>
    <row r="185" spans="1:8" ht="12.75" x14ac:dyDescent="0.2">
      <c r="A185" s="27">
        <v>46036</v>
      </c>
      <c r="B185" s="19" t="s">
        <v>73</v>
      </c>
      <c r="C185" s="19"/>
      <c r="D185" s="19" t="s">
        <v>293</v>
      </c>
      <c r="E185" s="19"/>
      <c r="F185" s="19" t="s">
        <v>118</v>
      </c>
      <c r="G185" s="19"/>
      <c r="H185" s="19">
        <v>492538.83</v>
      </c>
    </row>
    <row r="186" spans="1:8" ht="12.75" x14ac:dyDescent="0.2">
      <c r="A186" s="27">
        <v>46036</v>
      </c>
      <c r="B186" s="19" t="s">
        <v>73</v>
      </c>
      <c r="C186" s="19"/>
      <c r="D186" s="19" t="s">
        <v>151</v>
      </c>
      <c r="E186" s="19"/>
      <c r="F186" s="19" t="s">
        <v>208</v>
      </c>
      <c r="G186" s="19">
        <v>-163.72999999999999</v>
      </c>
      <c r="H186" s="19">
        <v>492375.1</v>
      </c>
    </row>
    <row r="187" spans="1:8" ht="12.75" x14ac:dyDescent="0.2">
      <c r="A187" s="27">
        <v>46036</v>
      </c>
      <c r="B187" s="19" t="s">
        <v>73</v>
      </c>
      <c r="C187" s="19"/>
      <c r="D187" s="19" t="s">
        <v>151</v>
      </c>
      <c r="E187" s="19"/>
      <c r="F187" s="19" t="s">
        <v>208</v>
      </c>
      <c r="G187" s="19">
        <v>-163.72999999999999</v>
      </c>
      <c r="H187" s="19">
        <v>492211.37</v>
      </c>
    </row>
    <row r="188" spans="1:8" ht="12.75" x14ac:dyDescent="0.2">
      <c r="A188" s="27">
        <v>46036</v>
      </c>
      <c r="B188" s="19" t="s">
        <v>73</v>
      </c>
      <c r="C188" s="19"/>
      <c r="D188" s="19" t="s">
        <v>293</v>
      </c>
      <c r="E188" s="19"/>
      <c r="F188" s="19" t="s">
        <v>118</v>
      </c>
      <c r="G188" s="19"/>
      <c r="H188" s="19">
        <v>492211.37</v>
      </c>
    </row>
    <row r="189" spans="1:8" ht="12.75" x14ac:dyDescent="0.2">
      <c r="A189" s="27">
        <v>46036</v>
      </c>
      <c r="B189" s="19" t="s">
        <v>73</v>
      </c>
      <c r="C189" s="19"/>
      <c r="D189" s="19" t="s">
        <v>293</v>
      </c>
      <c r="E189" s="19"/>
      <c r="F189" s="19" t="s">
        <v>118</v>
      </c>
      <c r="G189" s="19"/>
      <c r="H189" s="19">
        <v>492211.37</v>
      </c>
    </row>
    <row r="190" spans="1:8" ht="12.75" x14ac:dyDescent="0.2">
      <c r="A190" s="27">
        <v>46038</v>
      </c>
      <c r="B190" s="19" t="s">
        <v>73</v>
      </c>
      <c r="C190" s="19"/>
      <c r="D190" s="19" t="s">
        <v>175</v>
      </c>
      <c r="E190" s="19"/>
      <c r="F190" s="19" t="s">
        <v>71</v>
      </c>
      <c r="G190" s="19">
        <v>-1100</v>
      </c>
      <c r="H190" s="19">
        <v>491111.37</v>
      </c>
    </row>
    <row r="191" spans="1:8" ht="12.75" x14ac:dyDescent="0.2">
      <c r="A191" s="27">
        <v>46041</v>
      </c>
      <c r="B191" s="19" t="s">
        <v>73</v>
      </c>
      <c r="C191" s="19"/>
      <c r="D191" s="19" t="s">
        <v>176</v>
      </c>
      <c r="E191" s="19"/>
      <c r="F191" s="19" t="s">
        <v>208</v>
      </c>
      <c r="G191" s="19">
        <v>-520</v>
      </c>
      <c r="H191" s="19">
        <v>490591.37</v>
      </c>
    </row>
    <row r="192" spans="1:8" ht="12.75" x14ac:dyDescent="0.2">
      <c r="A192" s="27">
        <v>46041</v>
      </c>
      <c r="B192" s="19" t="s">
        <v>73</v>
      </c>
      <c r="C192" s="19"/>
      <c r="D192" s="19" t="s">
        <v>176</v>
      </c>
      <c r="E192" s="19"/>
      <c r="F192" s="19" t="s">
        <v>208</v>
      </c>
      <c r="G192" s="19">
        <v>-520</v>
      </c>
      <c r="H192" s="19">
        <v>490071.37</v>
      </c>
    </row>
    <row r="193" spans="1:8" ht="12.75" x14ac:dyDescent="0.2">
      <c r="A193" s="27">
        <v>46042</v>
      </c>
      <c r="B193" s="19" t="s">
        <v>73</v>
      </c>
      <c r="C193" s="19"/>
      <c r="D193" s="19" t="s">
        <v>620</v>
      </c>
      <c r="E193" s="19"/>
      <c r="F193" s="19" t="s">
        <v>118</v>
      </c>
      <c r="G193" s="19"/>
      <c r="H193" s="19">
        <v>490071.37</v>
      </c>
    </row>
    <row r="194" spans="1:8" ht="12.75" x14ac:dyDescent="0.2">
      <c r="A194" s="27">
        <v>46043</v>
      </c>
      <c r="B194" s="19" t="s">
        <v>73</v>
      </c>
      <c r="C194" s="19"/>
      <c r="D194" s="19" t="s">
        <v>184</v>
      </c>
      <c r="E194" s="19"/>
      <c r="F194" s="19" t="s">
        <v>71</v>
      </c>
      <c r="G194" s="19">
        <v>-12802.16</v>
      </c>
      <c r="H194" s="19">
        <v>477269.21</v>
      </c>
    </row>
    <row r="195" spans="1:8" ht="12.75" x14ac:dyDescent="0.2">
      <c r="A195" s="27">
        <v>46049</v>
      </c>
      <c r="B195" s="19" t="s">
        <v>73</v>
      </c>
      <c r="C195" s="19"/>
      <c r="D195" s="19" t="s">
        <v>192</v>
      </c>
      <c r="E195" s="19"/>
      <c r="F195" s="19" t="s">
        <v>71</v>
      </c>
      <c r="G195" s="19">
        <v>-372</v>
      </c>
      <c r="H195" s="19">
        <v>476897.21</v>
      </c>
    </row>
    <row r="196" spans="1:8" ht="12.75" x14ac:dyDescent="0.2">
      <c r="A196" s="27">
        <v>46049</v>
      </c>
      <c r="B196" s="19" t="s">
        <v>73</v>
      </c>
      <c r="C196" s="19"/>
      <c r="D196" s="19" t="s">
        <v>144</v>
      </c>
      <c r="E196" s="19"/>
      <c r="F196" s="19" t="s">
        <v>71</v>
      </c>
      <c r="G196" s="19">
        <v>-291.01</v>
      </c>
      <c r="H196" s="19">
        <v>476606.2</v>
      </c>
    </row>
    <row r="197" spans="1:8" ht="12.75" x14ac:dyDescent="0.2">
      <c r="A197" s="27">
        <v>46049</v>
      </c>
      <c r="B197" s="19" t="s">
        <v>73</v>
      </c>
      <c r="C197" s="19"/>
      <c r="D197" s="19" t="s">
        <v>144</v>
      </c>
      <c r="E197" s="19"/>
      <c r="F197" s="19" t="s">
        <v>71</v>
      </c>
      <c r="G197" s="19">
        <v>-801.73</v>
      </c>
      <c r="H197" s="19">
        <v>475804.47</v>
      </c>
    </row>
    <row r="198" spans="1:8" ht="12.75" x14ac:dyDescent="0.2">
      <c r="A198" s="27">
        <v>46050</v>
      </c>
      <c r="B198" s="19" t="s">
        <v>73</v>
      </c>
      <c r="C198" s="19"/>
      <c r="D198" s="19" t="s">
        <v>201</v>
      </c>
      <c r="E198" s="19"/>
      <c r="F198" s="19" t="s">
        <v>71</v>
      </c>
      <c r="G198" s="19">
        <v>-11229.54</v>
      </c>
      <c r="H198" s="19">
        <v>464574.93</v>
      </c>
    </row>
    <row r="199" spans="1:8" ht="12.75" x14ac:dyDescent="0.2">
      <c r="A199" s="27">
        <v>46050</v>
      </c>
      <c r="B199" s="19" t="s">
        <v>73</v>
      </c>
      <c r="C199" s="19"/>
      <c r="D199" s="19" t="s">
        <v>120</v>
      </c>
      <c r="E199" s="19"/>
      <c r="F199" s="19" t="s">
        <v>71</v>
      </c>
      <c r="G199" s="19">
        <v>-1926.88</v>
      </c>
      <c r="H199" s="19">
        <v>462648.05</v>
      </c>
    </row>
    <row r="200" spans="1:8" ht="12.75" x14ac:dyDescent="0.2">
      <c r="A200" s="27">
        <v>46051</v>
      </c>
      <c r="B200" s="19" t="s">
        <v>73</v>
      </c>
      <c r="C200" s="19"/>
      <c r="D200" s="19" t="s">
        <v>184</v>
      </c>
      <c r="E200" s="19"/>
      <c r="F200" s="19" t="s">
        <v>118</v>
      </c>
      <c r="G200" s="19"/>
      <c r="H200" s="19">
        <v>462648.05</v>
      </c>
    </row>
    <row r="201" spans="1:8" ht="12.75" x14ac:dyDescent="0.2">
      <c r="A201" s="27">
        <v>46051</v>
      </c>
      <c r="B201" s="19" t="s">
        <v>73</v>
      </c>
      <c r="C201" s="19"/>
      <c r="D201" s="19" t="s">
        <v>184</v>
      </c>
      <c r="E201" s="19"/>
      <c r="F201" s="19" t="s">
        <v>118</v>
      </c>
      <c r="G201" s="19"/>
      <c r="H201" s="19">
        <v>462648.05</v>
      </c>
    </row>
    <row r="202" spans="1:8" ht="12.75" x14ac:dyDescent="0.2">
      <c r="A202" s="27">
        <v>46052</v>
      </c>
      <c r="B202" s="19" t="s">
        <v>73</v>
      </c>
      <c r="C202" s="19"/>
      <c r="D202" s="19" t="s">
        <v>207</v>
      </c>
      <c r="E202" s="19"/>
      <c r="F202" s="19" t="s">
        <v>208</v>
      </c>
      <c r="G202" s="19">
        <v>-463.06</v>
      </c>
      <c r="H202" s="19">
        <v>462184.99</v>
      </c>
    </row>
    <row r="203" spans="1:8" ht="12.75" x14ac:dyDescent="0.2">
      <c r="A203" s="15" t="s">
        <v>621</v>
      </c>
      <c r="B203" s="16"/>
      <c r="C203" s="16"/>
      <c r="D203" s="16"/>
      <c r="E203" s="16"/>
      <c r="F203" s="16"/>
      <c r="G203" s="16">
        <v>-90041.76</v>
      </c>
      <c r="H203" s="16"/>
    </row>
    <row r="204" spans="1:8" ht="12.75" x14ac:dyDescent="0.2">
      <c r="A204" s="12" t="s">
        <v>213</v>
      </c>
      <c r="B204" s="13"/>
      <c r="C204" s="13"/>
      <c r="D204" s="13"/>
      <c r="E204" s="13"/>
      <c r="F204" s="13"/>
      <c r="G204" s="13"/>
      <c r="H204" s="13"/>
    </row>
    <row r="205" spans="1:8" ht="12.75" x14ac:dyDescent="0.2">
      <c r="A205" s="15" t="s">
        <v>622</v>
      </c>
      <c r="B205" s="16"/>
      <c r="C205" s="16"/>
      <c r="D205" s="16"/>
      <c r="E205" s="16"/>
      <c r="F205" s="16"/>
      <c r="G205" s="16"/>
      <c r="H205" s="16"/>
    </row>
    <row r="206" spans="1:8" ht="12.75" x14ac:dyDescent="0.2">
      <c r="A206" s="27">
        <v>46049</v>
      </c>
      <c r="B206" s="19" t="s">
        <v>445</v>
      </c>
      <c r="C206" s="19">
        <v>3352</v>
      </c>
      <c r="D206" s="19" t="s">
        <v>623</v>
      </c>
      <c r="E206" s="19" t="s">
        <v>624</v>
      </c>
      <c r="F206" s="19" t="s">
        <v>85</v>
      </c>
      <c r="G206" s="19">
        <v>17279.61</v>
      </c>
      <c r="H206" s="19">
        <v>17279.61</v>
      </c>
    </row>
    <row r="207" spans="1:8" ht="12.75" x14ac:dyDescent="0.2">
      <c r="A207" s="15" t="s">
        <v>625</v>
      </c>
      <c r="B207" s="16"/>
      <c r="C207" s="16"/>
      <c r="D207" s="16"/>
      <c r="E207" s="16"/>
      <c r="F207" s="16"/>
      <c r="G207" s="16">
        <v>17279.61</v>
      </c>
      <c r="H207" s="16"/>
    </row>
    <row r="208" spans="1:8" ht="12.75" x14ac:dyDescent="0.2">
      <c r="A208" s="15" t="s">
        <v>214</v>
      </c>
      <c r="B208" s="16"/>
      <c r="C208" s="16"/>
      <c r="D208" s="16"/>
      <c r="E208" s="16"/>
      <c r="F208" s="16"/>
      <c r="G208" s="16"/>
      <c r="H208" s="16"/>
    </row>
    <row r="209" spans="1:8" ht="12.75" x14ac:dyDescent="0.2">
      <c r="A209" s="18" t="s">
        <v>215</v>
      </c>
      <c r="B209" s="19"/>
      <c r="C209" s="19"/>
      <c r="D209" s="19"/>
      <c r="E209" s="19"/>
      <c r="F209" s="19"/>
      <c r="G209" s="19"/>
      <c r="H209" s="19">
        <v>19768</v>
      </c>
    </row>
    <row r="210" spans="1:8" ht="12.75" x14ac:dyDescent="0.2">
      <c r="A210" s="15" t="s">
        <v>216</v>
      </c>
      <c r="B210" s="16"/>
      <c r="C210" s="16"/>
      <c r="D210" s="16"/>
      <c r="E210" s="16"/>
      <c r="F210" s="16"/>
      <c r="G210" s="16"/>
      <c r="H210" s="16"/>
    </row>
    <row r="211" spans="1:8" ht="12.75" x14ac:dyDescent="0.2">
      <c r="A211" s="15" t="s">
        <v>217</v>
      </c>
      <c r="B211" s="16"/>
      <c r="C211" s="16"/>
      <c r="D211" s="16"/>
      <c r="E211" s="16"/>
      <c r="F211" s="16"/>
      <c r="G211" s="16">
        <v>17279.61</v>
      </c>
      <c r="H211" s="16"/>
    </row>
    <row r="212" spans="1:8" ht="12.75" x14ac:dyDescent="0.2">
      <c r="A212" s="12" t="s">
        <v>208</v>
      </c>
      <c r="B212" s="13"/>
      <c r="C212" s="13"/>
      <c r="D212" s="13"/>
      <c r="E212" s="13"/>
      <c r="F212" s="13"/>
      <c r="G212" s="13"/>
      <c r="H212" s="13"/>
    </row>
    <row r="213" spans="1:8" ht="12.75" x14ac:dyDescent="0.2">
      <c r="A213" s="27">
        <v>46029</v>
      </c>
      <c r="B213" s="19" t="s">
        <v>116</v>
      </c>
      <c r="C213" s="19"/>
      <c r="D213" s="19"/>
      <c r="E213" s="19" t="s">
        <v>219</v>
      </c>
      <c r="F213" s="19" t="s">
        <v>71</v>
      </c>
      <c r="G213" s="19">
        <v>-100</v>
      </c>
      <c r="H213" s="19">
        <v>-100</v>
      </c>
    </row>
    <row r="214" spans="1:8" ht="12.75" x14ac:dyDescent="0.2">
      <c r="A214" s="27">
        <v>46029</v>
      </c>
      <c r="B214" s="19" t="s">
        <v>73</v>
      </c>
      <c r="C214" s="19"/>
      <c r="D214" s="19" t="s">
        <v>223</v>
      </c>
      <c r="E214" s="19" t="s">
        <v>220</v>
      </c>
      <c r="F214" s="19" t="s">
        <v>75</v>
      </c>
      <c r="G214" s="19">
        <v>100</v>
      </c>
      <c r="H214" s="19">
        <v>0</v>
      </c>
    </row>
    <row r="215" spans="1:8" ht="12.75" x14ac:dyDescent="0.2">
      <c r="A215" s="27">
        <v>46029</v>
      </c>
      <c r="B215" s="19" t="s">
        <v>73</v>
      </c>
      <c r="C215" s="19"/>
      <c r="D215" s="19" t="s">
        <v>222</v>
      </c>
      <c r="E215" s="19" t="s">
        <v>221</v>
      </c>
      <c r="F215" s="19" t="s">
        <v>75</v>
      </c>
      <c r="G215" s="19">
        <v>100</v>
      </c>
      <c r="H215" s="19">
        <v>100</v>
      </c>
    </row>
    <row r="216" spans="1:8" ht="12.75" x14ac:dyDescent="0.2">
      <c r="A216" s="27">
        <v>46029</v>
      </c>
      <c r="B216" s="19" t="s">
        <v>73</v>
      </c>
      <c r="C216" s="19"/>
      <c r="D216" s="19" t="s">
        <v>218</v>
      </c>
      <c r="E216" s="19" t="s">
        <v>219</v>
      </c>
      <c r="F216" s="19" t="s">
        <v>75</v>
      </c>
      <c r="G216" s="19">
        <v>100</v>
      </c>
      <c r="H216" s="19">
        <v>200</v>
      </c>
    </row>
    <row r="217" spans="1:8" ht="12.75" x14ac:dyDescent="0.2">
      <c r="A217" s="27">
        <v>46029</v>
      </c>
      <c r="B217" s="19" t="s">
        <v>116</v>
      </c>
      <c r="C217" s="19"/>
      <c r="D217" s="19"/>
      <c r="E217" s="19" t="s">
        <v>220</v>
      </c>
      <c r="F217" s="19" t="s">
        <v>71</v>
      </c>
      <c r="G217" s="19">
        <v>-100</v>
      </c>
      <c r="H217" s="19">
        <v>100</v>
      </c>
    </row>
    <row r="218" spans="1:8" ht="12.75" x14ac:dyDescent="0.2">
      <c r="A218" s="27">
        <v>46029</v>
      </c>
      <c r="B218" s="19" t="s">
        <v>116</v>
      </c>
      <c r="C218" s="19"/>
      <c r="D218" s="19"/>
      <c r="E218" s="19" t="s">
        <v>221</v>
      </c>
      <c r="F218" s="19" t="s">
        <v>71</v>
      </c>
      <c r="G218" s="19">
        <v>-100</v>
      </c>
      <c r="H218" s="19">
        <v>0</v>
      </c>
    </row>
    <row r="219" spans="1:8" ht="12.75" x14ac:dyDescent="0.2">
      <c r="A219" s="27">
        <v>46036</v>
      </c>
      <c r="B219" s="19" t="s">
        <v>73</v>
      </c>
      <c r="C219" s="19"/>
      <c r="D219" s="19" t="s">
        <v>151</v>
      </c>
      <c r="E219" s="19" t="s">
        <v>226</v>
      </c>
      <c r="F219" s="19" t="s">
        <v>75</v>
      </c>
      <c r="G219" s="19">
        <v>163.72999999999999</v>
      </c>
      <c r="H219" s="19">
        <v>163.72999999999999</v>
      </c>
    </row>
    <row r="220" spans="1:8" ht="12.75" x14ac:dyDescent="0.2">
      <c r="A220" s="27">
        <v>46036</v>
      </c>
      <c r="B220" s="19" t="s">
        <v>116</v>
      </c>
      <c r="C220" s="19"/>
      <c r="D220" s="19" t="s">
        <v>151</v>
      </c>
      <c r="E220" s="19" t="s">
        <v>226</v>
      </c>
      <c r="F220" s="19" t="s">
        <v>71</v>
      </c>
      <c r="G220" s="19">
        <v>-163.72999999999999</v>
      </c>
      <c r="H220" s="19">
        <v>0</v>
      </c>
    </row>
    <row r="221" spans="1:8" ht="12.75" x14ac:dyDescent="0.2">
      <c r="A221" s="27">
        <v>46036</v>
      </c>
      <c r="B221" s="19" t="s">
        <v>116</v>
      </c>
      <c r="C221" s="19"/>
      <c r="D221" s="19" t="s">
        <v>151</v>
      </c>
      <c r="E221" s="19" t="s">
        <v>227</v>
      </c>
      <c r="F221" s="19" t="s">
        <v>71</v>
      </c>
      <c r="G221" s="19">
        <v>-163.72999999999999</v>
      </c>
      <c r="H221" s="19">
        <v>-163.72999999999999</v>
      </c>
    </row>
    <row r="222" spans="1:8" ht="12.75" x14ac:dyDescent="0.2">
      <c r="A222" s="27">
        <v>46036</v>
      </c>
      <c r="B222" s="19" t="s">
        <v>73</v>
      </c>
      <c r="C222" s="19"/>
      <c r="D222" s="19" t="s">
        <v>151</v>
      </c>
      <c r="E222" s="19" t="s">
        <v>228</v>
      </c>
      <c r="F222" s="19" t="s">
        <v>75</v>
      </c>
      <c r="G222" s="19">
        <v>163.72999999999999</v>
      </c>
      <c r="H222" s="19">
        <v>0</v>
      </c>
    </row>
    <row r="223" spans="1:8" ht="12.75" x14ac:dyDescent="0.2">
      <c r="A223" s="27">
        <v>46036</v>
      </c>
      <c r="B223" s="19" t="s">
        <v>73</v>
      </c>
      <c r="C223" s="19"/>
      <c r="D223" s="19" t="s">
        <v>151</v>
      </c>
      <c r="E223" s="19" t="s">
        <v>227</v>
      </c>
      <c r="F223" s="19" t="s">
        <v>75</v>
      </c>
      <c r="G223" s="19">
        <v>163.72999999999999</v>
      </c>
      <c r="H223" s="19">
        <v>163.72999999999999</v>
      </c>
    </row>
    <row r="224" spans="1:8" ht="12.75" x14ac:dyDescent="0.2">
      <c r="A224" s="27">
        <v>46036</v>
      </c>
      <c r="B224" s="19" t="s">
        <v>73</v>
      </c>
      <c r="C224" s="19"/>
      <c r="D224" s="19" t="s">
        <v>151</v>
      </c>
      <c r="E224" s="19" t="s">
        <v>224</v>
      </c>
      <c r="F224" s="19" t="s">
        <v>75</v>
      </c>
      <c r="G224" s="19">
        <v>163.72999999999999</v>
      </c>
      <c r="H224" s="19">
        <v>327.45999999999998</v>
      </c>
    </row>
    <row r="225" spans="1:8" ht="12.75" x14ac:dyDescent="0.2">
      <c r="A225" s="27">
        <v>46036</v>
      </c>
      <c r="B225" s="19" t="s">
        <v>73</v>
      </c>
      <c r="C225" s="19"/>
      <c r="D225" s="19" t="s">
        <v>151</v>
      </c>
      <c r="E225" s="19" t="s">
        <v>225</v>
      </c>
      <c r="F225" s="19" t="s">
        <v>75</v>
      </c>
      <c r="G225" s="19">
        <v>163.72999999999999</v>
      </c>
      <c r="H225" s="19">
        <v>491.19</v>
      </c>
    </row>
    <row r="226" spans="1:8" ht="12.75" x14ac:dyDescent="0.2">
      <c r="A226" s="27">
        <v>46036</v>
      </c>
      <c r="B226" s="19" t="s">
        <v>116</v>
      </c>
      <c r="C226" s="19"/>
      <c r="D226" s="19" t="s">
        <v>151</v>
      </c>
      <c r="E226" s="19" t="s">
        <v>228</v>
      </c>
      <c r="F226" s="19" t="s">
        <v>71</v>
      </c>
      <c r="G226" s="19">
        <v>-163.72999999999999</v>
      </c>
      <c r="H226" s="19">
        <v>327.45999999999998</v>
      </c>
    </row>
    <row r="227" spans="1:8" ht="12.75" x14ac:dyDescent="0.2">
      <c r="A227" s="27">
        <v>46036</v>
      </c>
      <c r="B227" s="19" t="s">
        <v>116</v>
      </c>
      <c r="C227" s="19"/>
      <c r="D227" s="19" t="s">
        <v>151</v>
      </c>
      <c r="E227" s="19" t="s">
        <v>224</v>
      </c>
      <c r="F227" s="19" t="s">
        <v>71</v>
      </c>
      <c r="G227" s="19">
        <v>-163.72999999999999</v>
      </c>
      <c r="H227" s="19">
        <v>163.72999999999999</v>
      </c>
    </row>
    <row r="228" spans="1:8" ht="12.75" x14ac:dyDescent="0.2">
      <c r="A228" s="27">
        <v>46036</v>
      </c>
      <c r="B228" s="19" t="s">
        <v>116</v>
      </c>
      <c r="C228" s="19"/>
      <c r="D228" s="19" t="s">
        <v>151</v>
      </c>
      <c r="E228" s="19" t="s">
        <v>225</v>
      </c>
      <c r="F228" s="19" t="s">
        <v>71</v>
      </c>
      <c r="G228" s="19">
        <v>-163.72999999999999</v>
      </c>
      <c r="H228" s="19">
        <v>0</v>
      </c>
    </row>
    <row r="229" spans="1:8" ht="12.75" x14ac:dyDescent="0.2">
      <c r="A229" s="27">
        <v>46041</v>
      </c>
      <c r="B229" s="19" t="s">
        <v>73</v>
      </c>
      <c r="C229" s="19"/>
      <c r="D229" s="19" t="s">
        <v>176</v>
      </c>
      <c r="E229" s="19" t="s">
        <v>230</v>
      </c>
      <c r="F229" s="19" t="s">
        <v>75</v>
      </c>
      <c r="G229" s="19">
        <v>520</v>
      </c>
      <c r="H229" s="19">
        <v>520</v>
      </c>
    </row>
    <row r="230" spans="1:8" ht="12.75" x14ac:dyDescent="0.2">
      <c r="A230" s="27">
        <v>46041</v>
      </c>
      <c r="B230" s="19" t="s">
        <v>116</v>
      </c>
      <c r="C230" s="19"/>
      <c r="D230" s="19" t="s">
        <v>176</v>
      </c>
      <c r="E230" s="19" t="s">
        <v>229</v>
      </c>
      <c r="F230" s="19" t="s">
        <v>71</v>
      </c>
      <c r="G230" s="19">
        <v>-520</v>
      </c>
      <c r="H230" s="19">
        <v>0</v>
      </c>
    </row>
    <row r="231" spans="1:8" ht="12.75" x14ac:dyDescent="0.2">
      <c r="A231" s="27">
        <v>46041</v>
      </c>
      <c r="B231" s="19" t="s">
        <v>73</v>
      </c>
      <c r="C231" s="19"/>
      <c r="D231" s="19" t="s">
        <v>176</v>
      </c>
      <c r="E231" s="19" t="s">
        <v>229</v>
      </c>
      <c r="F231" s="19" t="s">
        <v>75</v>
      </c>
      <c r="G231" s="19">
        <v>520</v>
      </c>
      <c r="H231" s="19">
        <v>520</v>
      </c>
    </row>
    <row r="232" spans="1:8" ht="12.75" x14ac:dyDescent="0.2">
      <c r="A232" s="27">
        <v>46041</v>
      </c>
      <c r="B232" s="19" t="s">
        <v>116</v>
      </c>
      <c r="C232" s="19"/>
      <c r="D232" s="19" t="s">
        <v>176</v>
      </c>
      <c r="E232" s="19" t="s">
        <v>230</v>
      </c>
      <c r="F232" s="19" t="s">
        <v>71</v>
      </c>
      <c r="G232" s="19">
        <v>-520</v>
      </c>
      <c r="H232" s="19">
        <v>0</v>
      </c>
    </row>
    <row r="233" spans="1:8" ht="12.75" x14ac:dyDescent="0.2">
      <c r="A233" s="27">
        <v>46052</v>
      </c>
      <c r="B233" s="19" t="s">
        <v>116</v>
      </c>
      <c r="C233" s="19"/>
      <c r="D233" s="19" t="s">
        <v>207</v>
      </c>
      <c r="E233" s="19" t="s">
        <v>231</v>
      </c>
      <c r="F233" s="19" t="s">
        <v>71</v>
      </c>
      <c r="G233" s="19">
        <v>-463.06</v>
      </c>
      <c r="H233" s="19">
        <v>-463.06</v>
      </c>
    </row>
    <row r="234" spans="1:8" ht="12.75" x14ac:dyDescent="0.2">
      <c r="A234" s="27">
        <v>46052</v>
      </c>
      <c r="B234" s="19" t="s">
        <v>73</v>
      </c>
      <c r="C234" s="19"/>
      <c r="D234" s="19" t="s">
        <v>207</v>
      </c>
      <c r="E234" s="19" t="s">
        <v>231</v>
      </c>
      <c r="F234" s="19" t="s">
        <v>75</v>
      </c>
      <c r="G234" s="19">
        <v>463.06</v>
      </c>
      <c r="H234" s="19">
        <v>0</v>
      </c>
    </row>
    <row r="235" spans="1:8" ht="12.75" x14ac:dyDescent="0.2">
      <c r="A235" s="15" t="s">
        <v>232</v>
      </c>
      <c r="B235" s="16"/>
      <c r="C235" s="16"/>
      <c r="D235" s="16"/>
      <c r="E235" s="16"/>
      <c r="F235" s="16"/>
      <c r="G235" s="16">
        <v>0</v>
      </c>
      <c r="H235" s="16"/>
    </row>
    <row r="236" spans="1:8" ht="12.75" x14ac:dyDescent="0.2">
      <c r="A236" s="12" t="s">
        <v>233</v>
      </c>
      <c r="B236" s="13"/>
      <c r="C236" s="13"/>
      <c r="D236" s="13"/>
      <c r="E236" s="13"/>
      <c r="F236" s="13"/>
      <c r="G236" s="13"/>
      <c r="H236" s="13"/>
    </row>
    <row r="237" spans="1:8" ht="12.75" x14ac:dyDescent="0.2">
      <c r="A237" s="18" t="s">
        <v>72</v>
      </c>
      <c r="B237" s="19"/>
      <c r="C237" s="19"/>
      <c r="D237" s="19"/>
      <c r="E237" s="19"/>
      <c r="F237" s="19"/>
      <c r="G237" s="19"/>
      <c r="H237" s="19">
        <v>100000</v>
      </c>
    </row>
    <row r="238" spans="1:8" ht="12.75" x14ac:dyDescent="0.2">
      <c r="A238" s="15" t="s">
        <v>234</v>
      </c>
      <c r="B238" s="16"/>
      <c r="C238" s="16"/>
      <c r="D238" s="16"/>
      <c r="E238" s="16"/>
      <c r="F238" s="16"/>
      <c r="G238" s="16"/>
      <c r="H238" s="16"/>
    </row>
    <row r="239" spans="1:8" ht="12.75" x14ac:dyDescent="0.2">
      <c r="A239" s="12" t="s">
        <v>235</v>
      </c>
      <c r="B239" s="13"/>
      <c r="C239" s="13"/>
      <c r="D239" s="13"/>
      <c r="E239" s="13"/>
      <c r="F239" s="13"/>
      <c r="G239" s="13"/>
      <c r="H239" s="13"/>
    </row>
    <row r="240" spans="1:8" ht="12.75" x14ac:dyDescent="0.2">
      <c r="A240" s="27">
        <v>46050</v>
      </c>
      <c r="B240" s="19" t="s">
        <v>127</v>
      </c>
      <c r="C240" s="19" t="s">
        <v>236</v>
      </c>
      <c r="D240" s="19"/>
      <c r="E240" s="19" t="s">
        <v>237</v>
      </c>
      <c r="F240" s="19" t="s">
        <v>118</v>
      </c>
      <c r="G240" s="19">
        <v>38240</v>
      </c>
      <c r="H240" s="19">
        <v>38240</v>
      </c>
    </row>
    <row r="241" spans="1:8" ht="12.75" x14ac:dyDescent="0.2">
      <c r="A241" s="15" t="s">
        <v>238</v>
      </c>
      <c r="B241" s="16"/>
      <c r="C241" s="16"/>
      <c r="D241" s="16"/>
      <c r="E241" s="16"/>
      <c r="F241" s="16"/>
      <c r="G241" s="16">
        <v>38240</v>
      </c>
      <c r="H241" s="16"/>
    </row>
    <row r="242" spans="1:8" ht="12.75" x14ac:dyDescent="0.2">
      <c r="A242" s="12" t="s">
        <v>239</v>
      </c>
      <c r="B242" s="13"/>
      <c r="C242" s="13"/>
      <c r="D242" s="13"/>
      <c r="E242" s="13"/>
      <c r="F242" s="13"/>
      <c r="G242" s="13"/>
      <c r="H242" s="13"/>
    </row>
    <row r="243" spans="1:8" ht="12.75" x14ac:dyDescent="0.2">
      <c r="A243" s="18" t="s">
        <v>72</v>
      </c>
      <c r="B243" s="19"/>
      <c r="C243" s="19"/>
      <c r="D243" s="19"/>
      <c r="E243" s="19"/>
      <c r="F243" s="19"/>
      <c r="G243" s="19"/>
      <c r="H243" s="19">
        <v>106594.74</v>
      </c>
    </row>
    <row r="244" spans="1:8" ht="12.75" x14ac:dyDescent="0.2">
      <c r="A244" s="15" t="s">
        <v>240</v>
      </c>
      <c r="B244" s="16"/>
      <c r="C244" s="16"/>
      <c r="D244" s="16"/>
      <c r="E244" s="16"/>
      <c r="F244" s="16"/>
      <c r="G244" s="16"/>
      <c r="H244" s="16"/>
    </row>
    <row r="245" spans="1:8" ht="12.75" x14ac:dyDescent="0.2">
      <c r="A245" s="12" t="s">
        <v>241</v>
      </c>
      <c r="B245" s="13"/>
      <c r="C245" s="13"/>
      <c r="D245" s="13"/>
      <c r="E245" s="13"/>
      <c r="F245" s="13"/>
      <c r="G245" s="13"/>
      <c r="H245" s="13"/>
    </row>
    <row r="246" spans="1:8" ht="12.75" x14ac:dyDescent="0.2">
      <c r="A246" s="18" t="s">
        <v>72</v>
      </c>
      <c r="B246" s="19"/>
      <c r="C246" s="19"/>
      <c r="D246" s="19"/>
      <c r="E246" s="19"/>
      <c r="F246" s="19"/>
      <c r="G246" s="19"/>
      <c r="H246" s="19">
        <v>240000</v>
      </c>
    </row>
    <row r="247" spans="1:8" ht="12.75" x14ac:dyDescent="0.2">
      <c r="A247" s="27">
        <v>46031</v>
      </c>
      <c r="B247" s="19" t="s">
        <v>127</v>
      </c>
      <c r="C247" s="19" t="s">
        <v>128</v>
      </c>
      <c r="D247" s="19"/>
      <c r="E247" s="19" t="s">
        <v>129</v>
      </c>
      <c r="F247" s="19" t="s">
        <v>118</v>
      </c>
      <c r="G247" s="19">
        <v>-240000</v>
      </c>
      <c r="H247" s="19">
        <v>0</v>
      </c>
    </row>
    <row r="248" spans="1:8" ht="12.75" x14ac:dyDescent="0.2">
      <c r="A248" s="15" t="s">
        <v>242</v>
      </c>
      <c r="B248" s="16"/>
      <c r="C248" s="16"/>
      <c r="D248" s="16"/>
      <c r="E248" s="16"/>
      <c r="F248" s="16"/>
      <c r="G248" s="16">
        <v>-240000</v>
      </c>
      <c r="H248" s="16"/>
    </row>
    <row r="249" spans="1:8" ht="12.75" x14ac:dyDescent="0.2">
      <c r="A249" s="12" t="s">
        <v>243</v>
      </c>
      <c r="B249" s="13"/>
      <c r="C249" s="13"/>
      <c r="D249" s="13"/>
      <c r="E249" s="13"/>
      <c r="F249" s="13"/>
      <c r="G249" s="13"/>
      <c r="H249" s="13"/>
    </row>
    <row r="250" spans="1:8" ht="12.75" x14ac:dyDescent="0.2">
      <c r="A250" s="15" t="s">
        <v>244</v>
      </c>
      <c r="B250" s="16"/>
      <c r="C250" s="16"/>
      <c r="D250" s="16"/>
      <c r="E250" s="16"/>
      <c r="F250" s="16"/>
      <c r="G250" s="16"/>
      <c r="H250" s="16"/>
    </row>
    <row r="251" spans="1:8" ht="12.75" x14ac:dyDescent="0.2">
      <c r="A251" s="18" t="s">
        <v>215</v>
      </c>
      <c r="B251" s="19"/>
      <c r="C251" s="19"/>
      <c r="D251" s="19"/>
      <c r="E251" s="19"/>
      <c r="F251" s="19"/>
      <c r="G251" s="19"/>
      <c r="H251" s="19">
        <v>200000</v>
      </c>
    </row>
    <row r="252" spans="1:8" ht="12.75" x14ac:dyDescent="0.2">
      <c r="A252" s="15" t="s">
        <v>245</v>
      </c>
      <c r="B252" s="16"/>
      <c r="C252" s="16"/>
      <c r="D252" s="16"/>
      <c r="E252" s="16"/>
      <c r="F252" s="16"/>
      <c r="G252" s="16"/>
      <c r="H252" s="16"/>
    </row>
    <row r="253" spans="1:8" ht="12.75" x14ac:dyDescent="0.2">
      <c r="A253" s="15" t="s">
        <v>246</v>
      </c>
      <c r="B253" s="16"/>
      <c r="C253" s="16"/>
      <c r="D253" s="16"/>
      <c r="E253" s="16"/>
      <c r="F253" s="16"/>
      <c r="G253" s="16"/>
      <c r="H253" s="16"/>
    </row>
    <row r="254" spans="1:8" ht="12.75" x14ac:dyDescent="0.2">
      <c r="A254" s="18" t="s">
        <v>215</v>
      </c>
      <c r="B254" s="19"/>
      <c r="C254" s="19"/>
      <c r="D254" s="19"/>
      <c r="E254" s="19"/>
      <c r="F254" s="19"/>
      <c r="G254" s="19"/>
      <c r="H254" s="19">
        <v>725</v>
      </c>
    </row>
    <row r="255" spans="1:8" ht="12.75" x14ac:dyDescent="0.2">
      <c r="A255" s="15" t="s">
        <v>247</v>
      </c>
      <c r="B255" s="16"/>
      <c r="C255" s="16"/>
      <c r="D255" s="16"/>
      <c r="E255" s="16"/>
      <c r="F255" s="16"/>
      <c r="G255" s="16"/>
      <c r="H255" s="16"/>
    </row>
    <row r="256" spans="1:8" ht="12.75" x14ac:dyDescent="0.2">
      <c r="A256" s="15" t="s">
        <v>248</v>
      </c>
      <c r="B256" s="16"/>
      <c r="C256" s="16"/>
      <c r="D256" s="16"/>
      <c r="E256" s="16"/>
      <c r="F256" s="16"/>
      <c r="G256" s="16"/>
      <c r="H256" s="16"/>
    </row>
    <row r="257" spans="1:8" ht="12.75" x14ac:dyDescent="0.2">
      <c r="A257" s="12" t="s">
        <v>249</v>
      </c>
      <c r="B257" s="13"/>
      <c r="C257" s="13"/>
      <c r="D257" s="13"/>
      <c r="E257" s="13"/>
      <c r="F257" s="13"/>
      <c r="G257" s="13"/>
      <c r="H257" s="13"/>
    </row>
    <row r="258" spans="1:8" ht="12.75" x14ac:dyDescent="0.2">
      <c r="A258" s="15" t="s">
        <v>250</v>
      </c>
      <c r="B258" s="16"/>
      <c r="C258" s="16"/>
      <c r="D258" s="16"/>
      <c r="E258" s="16"/>
      <c r="F258" s="16"/>
      <c r="G258" s="16"/>
      <c r="H258" s="16"/>
    </row>
    <row r="259" spans="1:8" ht="12.75" x14ac:dyDescent="0.2">
      <c r="A259" s="18" t="s">
        <v>215</v>
      </c>
      <c r="B259" s="19"/>
      <c r="C259" s="19"/>
      <c r="D259" s="19"/>
      <c r="E259" s="19"/>
      <c r="F259" s="19"/>
      <c r="G259" s="19"/>
      <c r="H259" s="19">
        <v>150000</v>
      </c>
    </row>
    <row r="260" spans="1:8" ht="12.75" x14ac:dyDescent="0.2">
      <c r="A260" s="15" t="s">
        <v>251</v>
      </c>
      <c r="B260" s="16"/>
      <c r="C260" s="16"/>
      <c r="D260" s="16"/>
      <c r="E260" s="16"/>
      <c r="F260" s="16"/>
      <c r="G260" s="16"/>
      <c r="H260" s="16"/>
    </row>
    <row r="261" spans="1:8" ht="12.75" x14ac:dyDescent="0.2">
      <c r="A261" s="15" t="s">
        <v>252</v>
      </c>
      <c r="B261" s="16"/>
      <c r="C261" s="16"/>
      <c r="D261" s="16"/>
      <c r="E261" s="16"/>
      <c r="F261" s="16"/>
      <c r="G261" s="16"/>
      <c r="H261" s="16"/>
    </row>
    <row r="262" spans="1:8" ht="12.75" x14ac:dyDescent="0.2">
      <c r="A262" s="18" t="s">
        <v>215</v>
      </c>
      <c r="B262" s="19"/>
      <c r="C262" s="19"/>
      <c r="D262" s="19"/>
      <c r="E262" s="19"/>
      <c r="F262" s="19"/>
      <c r="G262" s="19"/>
      <c r="H262" s="19">
        <v>200000</v>
      </c>
    </row>
    <row r="263" spans="1:8" ht="12.75" x14ac:dyDescent="0.2">
      <c r="A263" s="15" t="s">
        <v>253</v>
      </c>
      <c r="B263" s="16"/>
      <c r="C263" s="16"/>
      <c r="D263" s="16"/>
      <c r="E263" s="16"/>
      <c r="F263" s="16"/>
      <c r="G263" s="16"/>
      <c r="H263" s="16"/>
    </row>
    <row r="264" spans="1:8" ht="12.75" x14ac:dyDescent="0.2">
      <c r="A264" s="15" t="s">
        <v>254</v>
      </c>
      <c r="B264" s="16"/>
      <c r="C264" s="16"/>
      <c r="D264" s="16"/>
      <c r="E264" s="16"/>
      <c r="F264" s="16"/>
      <c r="G264" s="16"/>
      <c r="H264" s="16"/>
    </row>
    <row r="265" spans="1:8" ht="12.75" x14ac:dyDescent="0.2">
      <c r="A265" s="18" t="s">
        <v>215</v>
      </c>
      <c r="B265" s="19"/>
      <c r="C265" s="19"/>
      <c r="D265" s="19"/>
      <c r="E265" s="19"/>
      <c r="F265" s="19"/>
      <c r="G265" s="19"/>
      <c r="H265" s="19">
        <v>267674.69</v>
      </c>
    </row>
    <row r="266" spans="1:8" ht="12.75" x14ac:dyDescent="0.2">
      <c r="A266" s="15" t="s">
        <v>255</v>
      </c>
      <c r="B266" s="16"/>
      <c r="C266" s="16"/>
      <c r="D266" s="16"/>
      <c r="E266" s="16"/>
      <c r="F266" s="16"/>
      <c r="G266" s="16"/>
      <c r="H266" s="16"/>
    </row>
    <row r="267" spans="1:8" ht="12.75" x14ac:dyDescent="0.2">
      <c r="A267" s="15" t="s">
        <v>256</v>
      </c>
      <c r="B267" s="16"/>
      <c r="C267" s="16"/>
      <c r="D267" s="16"/>
      <c r="E267" s="16"/>
      <c r="F267" s="16"/>
      <c r="G267" s="16"/>
      <c r="H267" s="16"/>
    </row>
    <row r="268" spans="1:8" ht="12.75" x14ac:dyDescent="0.2">
      <c r="A268" s="18" t="s">
        <v>215</v>
      </c>
      <c r="B268" s="19"/>
      <c r="C268" s="19"/>
      <c r="D268" s="19"/>
      <c r="E268" s="19"/>
      <c r="F268" s="19"/>
      <c r="G268" s="19"/>
      <c r="H268" s="19">
        <v>50000</v>
      </c>
    </row>
    <row r="269" spans="1:8" ht="12.75" x14ac:dyDescent="0.2">
      <c r="A269" s="15" t="s">
        <v>257</v>
      </c>
      <c r="B269" s="16"/>
      <c r="C269" s="16"/>
      <c r="D269" s="16"/>
      <c r="E269" s="16"/>
      <c r="F269" s="16"/>
      <c r="G269" s="16"/>
      <c r="H269" s="16"/>
    </row>
    <row r="270" spans="1:8" ht="12.75" x14ac:dyDescent="0.2">
      <c r="A270" s="15" t="s">
        <v>258</v>
      </c>
      <c r="B270" s="16"/>
      <c r="C270" s="16"/>
      <c r="D270" s="16"/>
      <c r="E270" s="16"/>
      <c r="F270" s="16"/>
      <c r="G270" s="16"/>
      <c r="H270" s="16"/>
    </row>
    <row r="271" spans="1:8" ht="12.75" x14ac:dyDescent="0.2">
      <c r="A271" s="12" t="s">
        <v>85</v>
      </c>
      <c r="B271" s="13"/>
      <c r="C271" s="13"/>
      <c r="D271" s="13"/>
      <c r="E271" s="13"/>
      <c r="F271" s="13"/>
      <c r="G271" s="13"/>
      <c r="H271" s="13"/>
    </row>
    <row r="272" spans="1:8" ht="12.75" x14ac:dyDescent="0.2">
      <c r="A272" s="18" t="s">
        <v>72</v>
      </c>
      <c r="B272" s="19"/>
      <c r="C272" s="19"/>
      <c r="D272" s="19"/>
      <c r="E272" s="19"/>
      <c r="F272" s="19"/>
      <c r="G272" s="19"/>
      <c r="H272" s="19">
        <v>247329.18</v>
      </c>
    </row>
    <row r="273" spans="1:8" ht="12.75" x14ac:dyDescent="0.2">
      <c r="A273" s="27">
        <v>46023</v>
      </c>
      <c r="B273" s="19" t="s">
        <v>445</v>
      </c>
      <c r="C273" s="19">
        <v>2443465261</v>
      </c>
      <c r="D273" s="19" t="s">
        <v>178</v>
      </c>
      <c r="E273" s="19" t="s">
        <v>451</v>
      </c>
      <c r="F273" s="19" t="s">
        <v>194</v>
      </c>
      <c r="G273" s="19">
        <v>326</v>
      </c>
      <c r="H273" s="19">
        <v>247655.18</v>
      </c>
    </row>
    <row r="274" spans="1:8" ht="12.75" x14ac:dyDescent="0.2">
      <c r="A274" s="27">
        <v>46023</v>
      </c>
      <c r="B274" s="19" t="s">
        <v>445</v>
      </c>
      <c r="C274" s="19">
        <v>2443468001</v>
      </c>
      <c r="D274" s="19" t="s">
        <v>178</v>
      </c>
      <c r="E274" s="19" t="s">
        <v>452</v>
      </c>
      <c r="F274" s="19" t="s">
        <v>194</v>
      </c>
      <c r="G274" s="19">
        <v>33307.919999999998</v>
      </c>
      <c r="H274" s="19">
        <v>280963.09999999998</v>
      </c>
    </row>
    <row r="275" spans="1:8" ht="12.75" x14ac:dyDescent="0.2">
      <c r="A275" s="27">
        <v>46024</v>
      </c>
      <c r="B275" s="19" t="s">
        <v>82</v>
      </c>
      <c r="C275" s="19" t="s">
        <v>83</v>
      </c>
      <c r="D275" s="19" t="s">
        <v>86</v>
      </c>
      <c r="E275" s="19"/>
      <c r="F275" s="19" t="s">
        <v>71</v>
      </c>
      <c r="G275" s="19">
        <v>-1737.48</v>
      </c>
      <c r="H275" s="19">
        <v>279225.62</v>
      </c>
    </row>
    <row r="276" spans="1:8" ht="12.75" x14ac:dyDescent="0.2">
      <c r="A276" s="27">
        <v>46024</v>
      </c>
      <c r="B276" s="19" t="s">
        <v>82</v>
      </c>
      <c r="C276" s="19" t="s">
        <v>83</v>
      </c>
      <c r="D276" s="19" t="s">
        <v>84</v>
      </c>
      <c r="E276" s="19"/>
      <c r="F276" s="19" t="s">
        <v>71</v>
      </c>
      <c r="G276" s="19">
        <v>-1119.0899999999999</v>
      </c>
      <c r="H276" s="19">
        <v>278106.53000000003</v>
      </c>
    </row>
    <row r="277" spans="1:8" ht="12.75" x14ac:dyDescent="0.2">
      <c r="A277" s="27">
        <v>46027</v>
      </c>
      <c r="B277" s="19" t="s">
        <v>82</v>
      </c>
      <c r="C277" s="19" t="s">
        <v>83</v>
      </c>
      <c r="D277" s="19" t="s">
        <v>84</v>
      </c>
      <c r="E277" s="19"/>
      <c r="F277" s="19" t="s">
        <v>71</v>
      </c>
      <c r="G277" s="19">
        <v>-12400</v>
      </c>
      <c r="H277" s="19">
        <v>265706.53000000003</v>
      </c>
    </row>
    <row r="278" spans="1:8" ht="12.75" x14ac:dyDescent="0.2">
      <c r="A278" s="27">
        <v>46027</v>
      </c>
      <c r="B278" s="19" t="s">
        <v>82</v>
      </c>
      <c r="C278" s="19" t="s">
        <v>83</v>
      </c>
      <c r="D278" s="19" t="s">
        <v>84</v>
      </c>
      <c r="E278" s="19"/>
      <c r="F278" s="19" t="s">
        <v>118</v>
      </c>
      <c r="G278" s="19">
        <v>0</v>
      </c>
      <c r="H278" s="19">
        <v>265706.53000000003</v>
      </c>
    </row>
    <row r="279" spans="1:8" ht="12.75" x14ac:dyDescent="0.2">
      <c r="A279" s="27">
        <v>46027</v>
      </c>
      <c r="B279" s="19" t="s">
        <v>82</v>
      </c>
      <c r="C279" s="19" t="s">
        <v>83</v>
      </c>
      <c r="D279" s="19" t="s">
        <v>86</v>
      </c>
      <c r="E279" s="19"/>
      <c r="F279" s="19" t="s">
        <v>71</v>
      </c>
      <c r="G279" s="19">
        <v>-14398.02</v>
      </c>
      <c r="H279" s="19">
        <v>251308.51</v>
      </c>
    </row>
    <row r="280" spans="1:8" ht="12.75" x14ac:dyDescent="0.2">
      <c r="A280" s="27">
        <v>46027</v>
      </c>
      <c r="B280" s="19" t="s">
        <v>82</v>
      </c>
      <c r="C280" s="19"/>
      <c r="D280" s="19" t="s">
        <v>88</v>
      </c>
      <c r="E280" s="19"/>
      <c r="F280" s="19" t="s">
        <v>71</v>
      </c>
      <c r="G280" s="19">
        <v>-9266.66</v>
      </c>
      <c r="H280" s="19">
        <v>242041.85</v>
      </c>
    </row>
    <row r="281" spans="1:8" ht="12.75" x14ac:dyDescent="0.2">
      <c r="A281" s="27">
        <v>46027</v>
      </c>
      <c r="B281" s="19" t="s">
        <v>82</v>
      </c>
      <c r="C281" s="19" t="s">
        <v>83</v>
      </c>
      <c r="D281" s="19" t="s">
        <v>101</v>
      </c>
      <c r="E281" s="19"/>
      <c r="F281" s="19" t="s">
        <v>71</v>
      </c>
      <c r="G281" s="19">
        <v>-15000</v>
      </c>
      <c r="H281" s="19">
        <v>227041.85</v>
      </c>
    </row>
    <row r="282" spans="1:8" ht="12.75" x14ac:dyDescent="0.2">
      <c r="A282" s="27">
        <v>46028</v>
      </c>
      <c r="B282" s="19" t="s">
        <v>82</v>
      </c>
      <c r="C282" s="19" t="s">
        <v>83</v>
      </c>
      <c r="D282" s="19" t="s">
        <v>103</v>
      </c>
      <c r="E282" s="19"/>
      <c r="F282" s="19" t="s">
        <v>71</v>
      </c>
      <c r="G282" s="19">
        <v>-2562.7399999999998</v>
      </c>
      <c r="H282" s="19">
        <v>224479.11</v>
      </c>
    </row>
    <row r="283" spans="1:8" ht="12.75" x14ac:dyDescent="0.2">
      <c r="A283" s="27">
        <v>46031</v>
      </c>
      <c r="B283" s="19" t="s">
        <v>445</v>
      </c>
      <c r="C283" s="19" t="s">
        <v>593</v>
      </c>
      <c r="D283" s="19" t="s">
        <v>199</v>
      </c>
      <c r="E283" s="19" t="s">
        <v>200</v>
      </c>
      <c r="F283" s="19" t="s">
        <v>91</v>
      </c>
      <c r="G283" s="19">
        <v>1733.4</v>
      </c>
      <c r="H283" s="19">
        <v>226212.51</v>
      </c>
    </row>
    <row r="284" spans="1:8" ht="12.75" x14ac:dyDescent="0.2">
      <c r="A284" s="27">
        <v>46033</v>
      </c>
      <c r="B284" s="19" t="s">
        <v>445</v>
      </c>
      <c r="C284" s="19"/>
      <c r="D284" s="19" t="s">
        <v>153</v>
      </c>
      <c r="E284" s="19" t="s">
        <v>506</v>
      </c>
      <c r="F284" s="19" t="s">
        <v>119</v>
      </c>
      <c r="G284" s="19">
        <v>2800</v>
      </c>
      <c r="H284" s="19">
        <v>229012.51</v>
      </c>
    </row>
    <row r="285" spans="1:8" ht="12.75" x14ac:dyDescent="0.2">
      <c r="A285" s="27">
        <v>46034</v>
      </c>
      <c r="B285" s="19" t="s">
        <v>445</v>
      </c>
      <c r="C285" s="19" t="s">
        <v>518</v>
      </c>
      <c r="D285" s="19" t="s">
        <v>167</v>
      </c>
      <c r="E285" s="19" t="s">
        <v>519</v>
      </c>
      <c r="F285" s="19" t="s">
        <v>626</v>
      </c>
      <c r="G285" s="19">
        <v>1600</v>
      </c>
      <c r="H285" s="19">
        <v>230612.51</v>
      </c>
    </row>
    <row r="286" spans="1:8" ht="12.75" x14ac:dyDescent="0.2">
      <c r="A286" s="27">
        <v>46034</v>
      </c>
      <c r="B286" s="19" t="s">
        <v>445</v>
      </c>
      <c r="C286" s="19">
        <v>422</v>
      </c>
      <c r="D286" s="19" t="s">
        <v>159</v>
      </c>
      <c r="E286" s="19" t="s">
        <v>535</v>
      </c>
      <c r="F286" s="19" t="s">
        <v>119</v>
      </c>
      <c r="G286" s="19">
        <v>4000</v>
      </c>
      <c r="H286" s="19">
        <v>234612.51</v>
      </c>
    </row>
    <row r="287" spans="1:8" ht="12.75" x14ac:dyDescent="0.2">
      <c r="A287" s="27">
        <v>46034</v>
      </c>
      <c r="B287" s="19" t="s">
        <v>445</v>
      </c>
      <c r="C287" s="19" t="s">
        <v>476</v>
      </c>
      <c r="D287" s="19" t="s">
        <v>154</v>
      </c>
      <c r="E287" s="19" t="s">
        <v>627</v>
      </c>
      <c r="F287" s="19" t="s">
        <v>118</v>
      </c>
      <c r="G287" s="19">
        <v>3015.14</v>
      </c>
      <c r="H287" s="19">
        <v>237627.65</v>
      </c>
    </row>
    <row r="288" spans="1:8" ht="12.75" x14ac:dyDescent="0.2">
      <c r="A288" s="27">
        <v>46034</v>
      </c>
      <c r="B288" s="19" t="s">
        <v>445</v>
      </c>
      <c r="C288" s="19" t="s">
        <v>536</v>
      </c>
      <c r="D288" s="19" t="s">
        <v>156</v>
      </c>
      <c r="E288" s="19" t="s">
        <v>537</v>
      </c>
      <c r="F288" s="19" t="s">
        <v>119</v>
      </c>
      <c r="G288" s="19">
        <v>8000</v>
      </c>
      <c r="H288" s="19">
        <v>245627.65</v>
      </c>
    </row>
    <row r="289" spans="1:8" ht="12.75" x14ac:dyDescent="0.2">
      <c r="A289" s="27">
        <v>46035</v>
      </c>
      <c r="B289" s="19" t="s">
        <v>445</v>
      </c>
      <c r="C289" s="19">
        <v>6</v>
      </c>
      <c r="D289" s="19" t="s">
        <v>166</v>
      </c>
      <c r="E289" s="19" t="s">
        <v>573</v>
      </c>
      <c r="F289" s="19" t="s">
        <v>118</v>
      </c>
      <c r="G289" s="19">
        <v>2522.1</v>
      </c>
      <c r="H289" s="19">
        <v>248149.75</v>
      </c>
    </row>
    <row r="290" spans="1:8" ht="12.75" x14ac:dyDescent="0.2">
      <c r="A290" s="27">
        <v>46035</v>
      </c>
      <c r="B290" s="19" t="s">
        <v>445</v>
      </c>
      <c r="C290" s="19" t="s">
        <v>479</v>
      </c>
      <c r="D290" s="19" t="s">
        <v>171</v>
      </c>
      <c r="E290" s="19" t="s">
        <v>573</v>
      </c>
      <c r="F290" s="19" t="s">
        <v>118</v>
      </c>
      <c r="G290" s="19">
        <v>5749.39</v>
      </c>
      <c r="H290" s="19">
        <v>253899.14</v>
      </c>
    </row>
    <row r="291" spans="1:8" ht="12.75" x14ac:dyDescent="0.2">
      <c r="A291" s="27">
        <v>46035</v>
      </c>
      <c r="B291" s="19" t="s">
        <v>445</v>
      </c>
      <c r="C291" s="19" t="s">
        <v>530</v>
      </c>
      <c r="D291" s="19" t="s">
        <v>143</v>
      </c>
      <c r="E291" s="19" t="s">
        <v>628</v>
      </c>
      <c r="F291" s="19" t="s">
        <v>119</v>
      </c>
      <c r="G291" s="19">
        <v>2125</v>
      </c>
      <c r="H291" s="19">
        <v>256024.14</v>
      </c>
    </row>
    <row r="292" spans="1:8" ht="12.75" x14ac:dyDescent="0.2">
      <c r="A292" s="27">
        <v>46035</v>
      </c>
      <c r="B292" s="19" t="s">
        <v>445</v>
      </c>
      <c r="C292" s="19">
        <v>1007</v>
      </c>
      <c r="D292" s="19" t="s">
        <v>155</v>
      </c>
      <c r="E292" s="19" t="s">
        <v>573</v>
      </c>
      <c r="F292" s="19" t="s">
        <v>118</v>
      </c>
      <c r="G292" s="19">
        <v>7673.67</v>
      </c>
      <c r="H292" s="19">
        <v>263697.81</v>
      </c>
    </row>
    <row r="293" spans="1:8" ht="12.75" x14ac:dyDescent="0.2">
      <c r="A293" s="27">
        <v>46035</v>
      </c>
      <c r="B293" s="19" t="s">
        <v>445</v>
      </c>
      <c r="C293" s="19"/>
      <c r="D293" s="19" t="s">
        <v>162</v>
      </c>
      <c r="E293" s="19" t="s">
        <v>629</v>
      </c>
      <c r="F293" s="19" t="s">
        <v>118</v>
      </c>
      <c r="G293" s="19">
        <v>2966.39</v>
      </c>
      <c r="H293" s="19">
        <v>266664.2</v>
      </c>
    </row>
    <row r="294" spans="1:8" ht="12.75" x14ac:dyDescent="0.2">
      <c r="A294" s="27">
        <v>46035</v>
      </c>
      <c r="B294" s="19" t="s">
        <v>445</v>
      </c>
      <c r="C294" s="19">
        <v>6</v>
      </c>
      <c r="D294" s="19" t="s">
        <v>152</v>
      </c>
      <c r="E294" s="19" t="s">
        <v>573</v>
      </c>
      <c r="F294" s="19" t="s">
        <v>118</v>
      </c>
      <c r="G294" s="19">
        <v>6225.35</v>
      </c>
      <c r="H294" s="19">
        <v>272889.55</v>
      </c>
    </row>
    <row r="295" spans="1:8" ht="12.75" x14ac:dyDescent="0.2">
      <c r="A295" s="27">
        <v>46035</v>
      </c>
      <c r="B295" s="19" t="s">
        <v>445</v>
      </c>
      <c r="C295" s="19" t="s">
        <v>477</v>
      </c>
      <c r="D295" s="19" t="s">
        <v>160</v>
      </c>
      <c r="E295" s="19" t="s">
        <v>630</v>
      </c>
      <c r="F295" s="19" t="s">
        <v>118</v>
      </c>
      <c r="G295" s="19">
        <v>2365.5100000000002</v>
      </c>
      <c r="H295" s="19">
        <v>275255.06</v>
      </c>
    </row>
    <row r="296" spans="1:8" ht="12.75" x14ac:dyDescent="0.2">
      <c r="A296" s="27">
        <v>46035</v>
      </c>
      <c r="B296" s="19" t="s">
        <v>82</v>
      </c>
      <c r="C296" s="19"/>
      <c r="D296" s="19" t="s">
        <v>140</v>
      </c>
      <c r="E296" s="19"/>
      <c r="F296" s="19" t="s">
        <v>71</v>
      </c>
      <c r="G296" s="19">
        <v>-2000</v>
      </c>
      <c r="H296" s="19">
        <v>273255.06</v>
      </c>
    </row>
    <row r="297" spans="1:8" ht="12.75" x14ac:dyDescent="0.2">
      <c r="A297" s="27">
        <v>46035</v>
      </c>
      <c r="B297" s="19" t="s">
        <v>445</v>
      </c>
      <c r="C297" s="19" t="s">
        <v>528</v>
      </c>
      <c r="D297" s="19" t="s">
        <v>140</v>
      </c>
      <c r="E297" s="19" t="s">
        <v>529</v>
      </c>
      <c r="F297" s="19" t="s">
        <v>119</v>
      </c>
      <c r="G297" s="19">
        <v>2000</v>
      </c>
      <c r="H297" s="19">
        <v>275255.06</v>
      </c>
    </row>
    <row r="298" spans="1:8" ht="12.75" x14ac:dyDescent="0.2">
      <c r="A298" s="27">
        <v>46035</v>
      </c>
      <c r="B298" s="19" t="s">
        <v>445</v>
      </c>
      <c r="C298" s="19">
        <v>11326</v>
      </c>
      <c r="D298" s="19" t="s">
        <v>165</v>
      </c>
      <c r="E298" s="19" t="s">
        <v>538</v>
      </c>
      <c r="F298" s="19" t="s">
        <v>119</v>
      </c>
      <c r="G298" s="19">
        <v>4612.5</v>
      </c>
      <c r="H298" s="19">
        <v>279867.56</v>
      </c>
    </row>
    <row r="299" spans="1:8" ht="12.75" x14ac:dyDescent="0.2">
      <c r="A299" s="27">
        <v>46035</v>
      </c>
      <c r="B299" s="19" t="s">
        <v>445</v>
      </c>
      <c r="C299" s="19" t="s">
        <v>478</v>
      </c>
      <c r="D299" s="19" t="s">
        <v>161</v>
      </c>
      <c r="E299" s="19" t="s">
        <v>573</v>
      </c>
      <c r="F299" s="19" t="s">
        <v>118</v>
      </c>
      <c r="G299" s="19">
        <v>2496.64</v>
      </c>
      <c r="H299" s="19">
        <v>282364.2</v>
      </c>
    </row>
    <row r="300" spans="1:8" ht="12.75" x14ac:dyDescent="0.2">
      <c r="A300" s="27">
        <v>46036</v>
      </c>
      <c r="B300" s="19" t="s">
        <v>445</v>
      </c>
      <c r="C300" s="19">
        <v>260140042574</v>
      </c>
      <c r="D300" s="19" t="s">
        <v>185</v>
      </c>
      <c r="E300" s="19" t="s">
        <v>631</v>
      </c>
      <c r="F300" s="19" t="s">
        <v>472</v>
      </c>
      <c r="G300" s="19">
        <v>13115.04</v>
      </c>
      <c r="H300" s="19">
        <v>295479.24</v>
      </c>
    </row>
    <row r="301" spans="1:8" ht="12.75" x14ac:dyDescent="0.2">
      <c r="A301" s="27">
        <v>46036</v>
      </c>
      <c r="B301" s="19" t="s">
        <v>82</v>
      </c>
      <c r="C301" s="19"/>
      <c r="D301" s="19" t="s">
        <v>143</v>
      </c>
      <c r="E301" s="19"/>
      <c r="F301" s="19" t="s">
        <v>71</v>
      </c>
      <c r="G301" s="19">
        <v>-2125</v>
      </c>
      <c r="H301" s="19">
        <v>293354.23999999999</v>
      </c>
    </row>
    <row r="302" spans="1:8" ht="12.75" x14ac:dyDescent="0.2">
      <c r="A302" s="27">
        <v>46037</v>
      </c>
      <c r="B302" s="19" t="s">
        <v>82</v>
      </c>
      <c r="C302" s="19" t="s">
        <v>83</v>
      </c>
      <c r="D302" s="19" t="s">
        <v>171</v>
      </c>
      <c r="E302" s="19"/>
      <c r="F302" s="19" t="s">
        <v>71</v>
      </c>
      <c r="G302" s="19">
        <v>-5749.39</v>
      </c>
      <c r="H302" s="19">
        <v>287604.84999999998</v>
      </c>
    </row>
    <row r="303" spans="1:8" ht="12.75" x14ac:dyDescent="0.2">
      <c r="A303" s="27">
        <v>46037</v>
      </c>
      <c r="B303" s="19" t="s">
        <v>445</v>
      </c>
      <c r="C303" s="19">
        <v>7</v>
      </c>
      <c r="D303" s="19" t="s">
        <v>168</v>
      </c>
      <c r="E303" s="19" t="s">
        <v>573</v>
      </c>
      <c r="F303" s="19" t="s">
        <v>118</v>
      </c>
      <c r="G303" s="19">
        <v>5356.63</v>
      </c>
      <c r="H303" s="19">
        <v>292961.48</v>
      </c>
    </row>
    <row r="304" spans="1:8" ht="12.75" x14ac:dyDescent="0.2">
      <c r="A304" s="27">
        <v>46037</v>
      </c>
      <c r="B304" s="19" t="s">
        <v>445</v>
      </c>
      <c r="C304" s="19" t="s">
        <v>475</v>
      </c>
      <c r="D304" s="19" t="s">
        <v>169</v>
      </c>
      <c r="E304" s="19" t="s">
        <v>573</v>
      </c>
      <c r="F304" s="19" t="s">
        <v>118</v>
      </c>
      <c r="G304" s="19">
        <v>5317.03</v>
      </c>
      <c r="H304" s="19">
        <v>298278.51</v>
      </c>
    </row>
    <row r="305" spans="1:8" ht="12.75" x14ac:dyDescent="0.2">
      <c r="A305" s="27">
        <v>46037</v>
      </c>
      <c r="B305" s="19" t="s">
        <v>445</v>
      </c>
      <c r="C305" s="19">
        <v>116</v>
      </c>
      <c r="D305" s="19" t="s">
        <v>86</v>
      </c>
      <c r="E305" s="19" t="s">
        <v>632</v>
      </c>
      <c r="F305" s="19" t="s">
        <v>118</v>
      </c>
      <c r="G305" s="19">
        <v>10662.52</v>
      </c>
      <c r="H305" s="19">
        <v>308941.03000000003</v>
      </c>
    </row>
    <row r="306" spans="1:8" ht="12.75" x14ac:dyDescent="0.2">
      <c r="A306" s="27">
        <v>46037</v>
      </c>
      <c r="B306" s="19" t="s">
        <v>82</v>
      </c>
      <c r="C306" s="19" t="s">
        <v>83</v>
      </c>
      <c r="D306" s="19" t="s">
        <v>167</v>
      </c>
      <c r="E306" s="19"/>
      <c r="F306" s="19" t="s">
        <v>71</v>
      </c>
      <c r="G306" s="19">
        <v>-1600</v>
      </c>
      <c r="H306" s="19">
        <v>307341.03000000003</v>
      </c>
    </row>
    <row r="307" spans="1:8" ht="12.75" x14ac:dyDescent="0.2">
      <c r="A307" s="27">
        <v>46037</v>
      </c>
      <c r="B307" s="19" t="s">
        <v>82</v>
      </c>
      <c r="C307" s="19" t="s">
        <v>83</v>
      </c>
      <c r="D307" s="19" t="s">
        <v>152</v>
      </c>
      <c r="E307" s="19"/>
      <c r="F307" s="19" t="s">
        <v>71</v>
      </c>
      <c r="G307" s="19">
        <v>-6225.35</v>
      </c>
      <c r="H307" s="19">
        <v>301115.68</v>
      </c>
    </row>
    <row r="308" spans="1:8" ht="12.75" x14ac:dyDescent="0.2">
      <c r="A308" s="27">
        <v>46037</v>
      </c>
      <c r="B308" s="19" t="s">
        <v>82</v>
      </c>
      <c r="C308" s="19" t="s">
        <v>83</v>
      </c>
      <c r="D308" s="19" t="s">
        <v>166</v>
      </c>
      <c r="E308" s="19"/>
      <c r="F308" s="19" t="s">
        <v>71</v>
      </c>
      <c r="G308" s="19">
        <v>-2522.1</v>
      </c>
      <c r="H308" s="19">
        <v>298593.58</v>
      </c>
    </row>
    <row r="309" spans="1:8" ht="12.75" x14ac:dyDescent="0.2">
      <c r="A309" s="27">
        <v>46037</v>
      </c>
      <c r="B309" s="19" t="s">
        <v>82</v>
      </c>
      <c r="C309" s="19" t="s">
        <v>83</v>
      </c>
      <c r="D309" s="19" t="s">
        <v>165</v>
      </c>
      <c r="E309" s="19"/>
      <c r="F309" s="19" t="s">
        <v>71</v>
      </c>
      <c r="G309" s="19">
        <v>-4612.5</v>
      </c>
      <c r="H309" s="19">
        <v>293981.08</v>
      </c>
    </row>
    <row r="310" spans="1:8" ht="12.75" x14ac:dyDescent="0.2">
      <c r="A310" s="27">
        <v>46037</v>
      </c>
      <c r="B310" s="19" t="s">
        <v>82</v>
      </c>
      <c r="C310" s="19" t="s">
        <v>83</v>
      </c>
      <c r="D310" s="19" t="s">
        <v>155</v>
      </c>
      <c r="E310" s="19"/>
      <c r="F310" s="19" t="s">
        <v>71</v>
      </c>
      <c r="G310" s="19">
        <v>-7673.67</v>
      </c>
      <c r="H310" s="19">
        <v>286307.40999999997</v>
      </c>
    </row>
    <row r="311" spans="1:8" ht="12.75" x14ac:dyDescent="0.2">
      <c r="A311" s="27">
        <v>46037</v>
      </c>
      <c r="B311" s="19" t="s">
        <v>82</v>
      </c>
      <c r="C311" s="19" t="s">
        <v>83</v>
      </c>
      <c r="D311" s="19" t="s">
        <v>156</v>
      </c>
      <c r="E311" s="19"/>
      <c r="F311" s="19" t="s">
        <v>71</v>
      </c>
      <c r="G311" s="19">
        <v>-8000</v>
      </c>
      <c r="H311" s="19">
        <v>278307.40999999997</v>
      </c>
    </row>
    <row r="312" spans="1:8" ht="12.75" x14ac:dyDescent="0.2">
      <c r="A312" s="27">
        <v>46037</v>
      </c>
      <c r="B312" s="19" t="s">
        <v>82</v>
      </c>
      <c r="C312" s="19" t="s">
        <v>83</v>
      </c>
      <c r="D312" s="19" t="s">
        <v>103</v>
      </c>
      <c r="E312" s="19"/>
      <c r="F312" s="19" t="s">
        <v>71</v>
      </c>
      <c r="G312" s="19">
        <v>-2562.7399999999998</v>
      </c>
      <c r="H312" s="19">
        <v>275744.67</v>
      </c>
    </row>
    <row r="313" spans="1:8" ht="12.75" x14ac:dyDescent="0.2">
      <c r="A313" s="27">
        <v>46037</v>
      </c>
      <c r="B313" s="19" t="s">
        <v>82</v>
      </c>
      <c r="C313" s="19" t="s">
        <v>83</v>
      </c>
      <c r="D313" s="19" t="s">
        <v>157</v>
      </c>
      <c r="E313" s="19"/>
      <c r="F313" s="19" t="s">
        <v>71</v>
      </c>
      <c r="G313" s="19">
        <v>-4334.76</v>
      </c>
      <c r="H313" s="19">
        <v>271409.90999999997</v>
      </c>
    </row>
    <row r="314" spans="1:8" ht="12.75" x14ac:dyDescent="0.2">
      <c r="A314" s="27">
        <v>46037</v>
      </c>
      <c r="B314" s="19" t="s">
        <v>445</v>
      </c>
      <c r="C314" s="19" t="s">
        <v>485</v>
      </c>
      <c r="D314" s="19" t="s">
        <v>205</v>
      </c>
      <c r="E314" s="19" t="s">
        <v>486</v>
      </c>
      <c r="F314" s="19" t="s">
        <v>472</v>
      </c>
      <c r="G314" s="19">
        <v>1443.07</v>
      </c>
      <c r="H314" s="19">
        <v>272852.98</v>
      </c>
    </row>
    <row r="315" spans="1:8" ht="12.75" x14ac:dyDescent="0.2">
      <c r="A315" s="27">
        <v>46037</v>
      </c>
      <c r="B315" s="19" t="s">
        <v>82</v>
      </c>
      <c r="C315" s="19" t="s">
        <v>83</v>
      </c>
      <c r="D315" s="19" t="s">
        <v>160</v>
      </c>
      <c r="E315" s="19"/>
      <c r="F315" s="19" t="s">
        <v>71</v>
      </c>
      <c r="G315" s="19">
        <v>-2365.5100000000002</v>
      </c>
      <c r="H315" s="19">
        <v>270487.46999999997</v>
      </c>
    </row>
    <row r="316" spans="1:8" ht="12.75" x14ac:dyDescent="0.2">
      <c r="A316" s="27">
        <v>46037</v>
      </c>
      <c r="B316" s="19" t="s">
        <v>445</v>
      </c>
      <c r="C316" s="19" t="s">
        <v>533</v>
      </c>
      <c r="D316" s="19" t="s">
        <v>170</v>
      </c>
      <c r="E316" s="19" t="s">
        <v>534</v>
      </c>
      <c r="F316" s="19" t="s">
        <v>119</v>
      </c>
      <c r="G316" s="19">
        <v>6250</v>
      </c>
      <c r="H316" s="19">
        <v>276737.46999999997</v>
      </c>
    </row>
    <row r="317" spans="1:8" ht="12.75" x14ac:dyDescent="0.2">
      <c r="A317" s="27">
        <v>46037</v>
      </c>
      <c r="B317" s="19" t="s">
        <v>82</v>
      </c>
      <c r="C317" s="19" t="s">
        <v>83</v>
      </c>
      <c r="D317" s="19" t="s">
        <v>170</v>
      </c>
      <c r="E317" s="19"/>
      <c r="F317" s="19" t="s">
        <v>71</v>
      </c>
      <c r="G317" s="19">
        <v>-6250</v>
      </c>
      <c r="H317" s="19">
        <v>270487.46999999997</v>
      </c>
    </row>
    <row r="318" spans="1:8" ht="12.75" x14ac:dyDescent="0.2">
      <c r="A318" s="27">
        <v>46037</v>
      </c>
      <c r="B318" s="19" t="s">
        <v>82</v>
      </c>
      <c r="C318" s="19" t="s">
        <v>83</v>
      </c>
      <c r="D318" s="19" t="s">
        <v>169</v>
      </c>
      <c r="E318" s="19"/>
      <c r="F318" s="19" t="s">
        <v>71</v>
      </c>
      <c r="G318" s="19">
        <v>-5317.03</v>
      </c>
      <c r="H318" s="19">
        <v>265170.44</v>
      </c>
    </row>
    <row r="319" spans="1:8" ht="12.75" x14ac:dyDescent="0.2">
      <c r="A319" s="27">
        <v>46037</v>
      </c>
      <c r="B319" s="19" t="s">
        <v>82</v>
      </c>
      <c r="C319" s="19" t="s">
        <v>83</v>
      </c>
      <c r="D319" s="19" t="s">
        <v>168</v>
      </c>
      <c r="E319" s="19"/>
      <c r="F319" s="19" t="s">
        <v>71</v>
      </c>
      <c r="G319" s="19">
        <v>-5356.63</v>
      </c>
      <c r="H319" s="19">
        <v>259813.81</v>
      </c>
    </row>
    <row r="320" spans="1:8" ht="12.75" x14ac:dyDescent="0.2">
      <c r="A320" s="27">
        <v>46037</v>
      </c>
      <c r="B320" s="19" t="s">
        <v>82</v>
      </c>
      <c r="C320" s="19" t="s">
        <v>83</v>
      </c>
      <c r="D320" s="19" t="s">
        <v>86</v>
      </c>
      <c r="E320" s="19"/>
      <c r="F320" s="19" t="s">
        <v>71</v>
      </c>
      <c r="G320" s="19">
        <v>-10662.52</v>
      </c>
      <c r="H320" s="19">
        <v>249151.29</v>
      </c>
    </row>
    <row r="321" spans="1:8" ht="12.75" x14ac:dyDescent="0.2">
      <c r="A321" s="27">
        <v>46037</v>
      </c>
      <c r="B321" s="19" t="s">
        <v>82</v>
      </c>
      <c r="C321" s="19" t="s">
        <v>83</v>
      </c>
      <c r="D321" s="19" t="s">
        <v>162</v>
      </c>
      <c r="E321" s="19"/>
      <c r="F321" s="19" t="s">
        <v>71</v>
      </c>
      <c r="G321" s="19">
        <v>-2966.39</v>
      </c>
      <c r="H321" s="19">
        <v>246184.9</v>
      </c>
    </row>
    <row r="322" spans="1:8" ht="12.75" x14ac:dyDescent="0.2">
      <c r="A322" s="27">
        <v>46037</v>
      </c>
      <c r="B322" s="19" t="s">
        <v>82</v>
      </c>
      <c r="C322" s="19" t="s">
        <v>83</v>
      </c>
      <c r="D322" s="19" t="s">
        <v>161</v>
      </c>
      <c r="E322" s="19"/>
      <c r="F322" s="19" t="s">
        <v>71</v>
      </c>
      <c r="G322" s="19">
        <v>-2496.64</v>
      </c>
      <c r="H322" s="19">
        <v>243688.26</v>
      </c>
    </row>
    <row r="323" spans="1:8" ht="12.75" x14ac:dyDescent="0.2">
      <c r="A323" s="27">
        <v>46037</v>
      </c>
      <c r="B323" s="19" t="s">
        <v>82</v>
      </c>
      <c r="C323" s="19" t="s">
        <v>83</v>
      </c>
      <c r="D323" s="19" t="s">
        <v>159</v>
      </c>
      <c r="E323" s="19"/>
      <c r="F323" s="19" t="s">
        <v>71</v>
      </c>
      <c r="G323" s="19">
        <v>-4000</v>
      </c>
      <c r="H323" s="19">
        <v>239688.26</v>
      </c>
    </row>
    <row r="324" spans="1:8" ht="12.75" x14ac:dyDescent="0.2">
      <c r="A324" s="27">
        <v>46037</v>
      </c>
      <c r="B324" s="19" t="s">
        <v>82</v>
      </c>
      <c r="C324" s="19" t="s">
        <v>83</v>
      </c>
      <c r="D324" s="19" t="s">
        <v>154</v>
      </c>
      <c r="E324" s="19"/>
      <c r="F324" s="19" t="s">
        <v>71</v>
      </c>
      <c r="G324" s="19">
        <v>-3015.14</v>
      </c>
      <c r="H324" s="19">
        <v>236673.12</v>
      </c>
    </row>
    <row r="325" spans="1:8" ht="12.75" x14ac:dyDescent="0.2">
      <c r="A325" s="27">
        <v>46037</v>
      </c>
      <c r="B325" s="19" t="s">
        <v>82</v>
      </c>
      <c r="C325" s="19" t="s">
        <v>83</v>
      </c>
      <c r="D325" s="19" t="s">
        <v>153</v>
      </c>
      <c r="E325" s="19"/>
      <c r="F325" s="19" t="s">
        <v>71</v>
      </c>
      <c r="G325" s="19">
        <v>-2800</v>
      </c>
      <c r="H325" s="19">
        <v>233873.12</v>
      </c>
    </row>
    <row r="326" spans="1:8" ht="12.75" x14ac:dyDescent="0.2">
      <c r="A326" s="27">
        <v>46038</v>
      </c>
      <c r="B326" s="19" t="s">
        <v>445</v>
      </c>
      <c r="C326" s="19" t="s">
        <v>507</v>
      </c>
      <c r="D326" s="19" t="s">
        <v>198</v>
      </c>
      <c r="E326" s="19" t="s">
        <v>633</v>
      </c>
      <c r="F326" s="19" t="s">
        <v>118</v>
      </c>
      <c r="G326" s="19">
        <v>9296</v>
      </c>
      <c r="H326" s="19">
        <v>243169.12</v>
      </c>
    </row>
    <row r="327" spans="1:8" ht="12.75" x14ac:dyDescent="0.2">
      <c r="A327" s="27">
        <v>46041</v>
      </c>
      <c r="B327" s="19" t="s">
        <v>445</v>
      </c>
      <c r="C327" s="19" t="s">
        <v>588</v>
      </c>
      <c r="D327" s="19" t="s">
        <v>204</v>
      </c>
      <c r="E327" s="19" t="s">
        <v>634</v>
      </c>
      <c r="F327" s="19" t="s">
        <v>106</v>
      </c>
      <c r="G327" s="19">
        <v>6660</v>
      </c>
      <c r="H327" s="19">
        <v>249829.12</v>
      </c>
    </row>
    <row r="328" spans="1:8" ht="12.75" x14ac:dyDescent="0.2">
      <c r="A328" s="27">
        <v>46042</v>
      </c>
      <c r="B328" s="19" t="s">
        <v>82</v>
      </c>
      <c r="C328" s="19"/>
      <c r="D328" s="19" t="s">
        <v>178</v>
      </c>
      <c r="E328" s="19"/>
      <c r="F328" s="19" t="s">
        <v>71</v>
      </c>
      <c r="G328" s="19">
        <v>-33307.919999999998</v>
      </c>
      <c r="H328" s="19">
        <v>216521.2</v>
      </c>
    </row>
    <row r="329" spans="1:8" ht="12.75" x14ac:dyDescent="0.2">
      <c r="A329" s="27">
        <v>46042</v>
      </c>
      <c r="B329" s="19" t="s">
        <v>82</v>
      </c>
      <c r="C329" s="19"/>
      <c r="D329" s="19" t="s">
        <v>178</v>
      </c>
      <c r="E329" s="19"/>
      <c r="F329" s="19" t="s">
        <v>71</v>
      </c>
      <c r="G329" s="19">
        <v>-341</v>
      </c>
      <c r="H329" s="19">
        <v>216180.2</v>
      </c>
    </row>
    <row r="330" spans="1:8" ht="12.75" x14ac:dyDescent="0.2">
      <c r="A330" s="27">
        <v>46042</v>
      </c>
      <c r="B330" s="19" t="s">
        <v>82</v>
      </c>
      <c r="C330" s="19"/>
      <c r="D330" s="19" t="s">
        <v>178</v>
      </c>
      <c r="E330" s="19"/>
      <c r="F330" s="19" t="s">
        <v>71</v>
      </c>
      <c r="G330" s="19">
        <v>-40180.92</v>
      </c>
      <c r="H330" s="19">
        <v>175999.28</v>
      </c>
    </row>
    <row r="331" spans="1:8" ht="12.75" x14ac:dyDescent="0.2">
      <c r="A331" s="27">
        <v>46042</v>
      </c>
      <c r="B331" s="19" t="s">
        <v>445</v>
      </c>
      <c r="C331" s="19" t="s">
        <v>512</v>
      </c>
      <c r="D331" s="19" t="s">
        <v>179</v>
      </c>
      <c r="E331" s="19" t="s">
        <v>635</v>
      </c>
      <c r="F331" s="19" t="s">
        <v>511</v>
      </c>
      <c r="G331" s="19">
        <v>1289.54</v>
      </c>
      <c r="H331" s="19">
        <v>177288.82</v>
      </c>
    </row>
    <row r="332" spans="1:8" ht="12.75" x14ac:dyDescent="0.2">
      <c r="A332" s="27">
        <v>46042</v>
      </c>
      <c r="B332" s="19" t="s">
        <v>82</v>
      </c>
      <c r="C332" s="19"/>
      <c r="D332" s="19" t="s">
        <v>178</v>
      </c>
      <c r="E332" s="19"/>
      <c r="F332" s="19" t="s">
        <v>71</v>
      </c>
      <c r="G332" s="19">
        <v>-326</v>
      </c>
      <c r="H332" s="19">
        <v>176962.82</v>
      </c>
    </row>
    <row r="333" spans="1:8" ht="12.75" x14ac:dyDescent="0.2">
      <c r="A333" s="27">
        <v>46042</v>
      </c>
      <c r="B333" s="19" t="s">
        <v>82</v>
      </c>
      <c r="C333" s="19"/>
      <c r="D333" s="19" t="s">
        <v>179</v>
      </c>
      <c r="E333" s="19"/>
      <c r="F333" s="19" t="s">
        <v>71</v>
      </c>
      <c r="G333" s="19">
        <v>-1289.54</v>
      </c>
      <c r="H333" s="19">
        <v>175673.28</v>
      </c>
    </row>
    <row r="334" spans="1:8" ht="12.75" x14ac:dyDescent="0.2">
      <c r="A334" s="27">
        <v>46043</v>
      </c>
      <c r="B334" s="19" t="s">
        <v>82</v>
      </c>
      <c r="C334" s="19">
        <v>8</v>
      </c>
      <c r="D334" s="19" t="s">
        <v>185</v>
      </c>
      <c r="E334" s="19"/>
      <c r="F334" s="19" t="s">
        <v>71</v>
      </c>
      <c r="G334" s="19">
        <v>-29013.18</v>
      </c>
      <c r="H334" s="19">
        <v>146660.1</v>
      </c>
    </row>
    <row r="335" spans="1:8" ht="12.75" x14ac:dyDescent="0.2">
      <c r="A335" s="27">
        <v>46045</v>
      </c>
      <c r="B335" s="19" t="s">
        <v>445</v>
      </c>
      <c r="C335" s="19">
        <v>12226</v>
      </c>
      <c r="D335" s="19" t="s">
        <v>154</v>
      </c>
      <c r="E335" s="19" t="s">
        <v>636</v>
      </c>
      <c r="F335" s="19" t="s">
        <v>119</v>
      </c>
      <c r="G335" s="19">
        <v>32.590000000000003</v>
      </c>
      <c r="H335" s="19">
        <v>146692.69</v>
      </c>
    </row>
    <row r="336" spans="1:8" ht="12.75" x14ac:dyDescent="0.2">
      <c r="A336" s="27">
        <v>46046</v>
      </c>
      <c r="B336" s="19" t="s">
        <v>445</v>
      </c>
      <c r="C336" s="19" t="s">
        <v>568</v>
      </c>
      <c r="D336" s="19" t="s">
        <v>187</v>
      </c>
      <c r="E336" s="19" t="s">
        <v>569</v>
      </c>
      <c r="F336" s="19" t="s">
        <v>567</v>
      </c>
      <c r="G336" s="19">
        <v>38240</v>
      </c>
      <c r="H336" s="19">
        <v>184932.69</v>
      </c>
    </row>
    <row r="337" spans="1:8" ht="12.75" x14ac:dyDescent="0.2">
      <c r="A337" s="27">
        <v>46048</v>
      </c>
      <c r="B337" s="19" t="s">
        <v>82</v>
      </c>
      <c r="C337" s="19"/>
      <c r="D337" s="19" t="s">
        <v>189</v>
      </c>
      <c r="E337" s="19"/>
      <c r="F337" s="19" t="s">
        <v>71</v>
      </c>
      <c r="G337" s="19">
        <v>-4269.5</v>
      </c>
      <c r="H337" s="19">
        <v>180663.19</v>
      </c>
    </row>
    <row r="338" spans="1:8" ht="12.75" x14ac:dyDescent="0.2">
      <c r="A338" s="27">
        <v>46048</v>
      </c>
      <c r="B338" s="19" t="s">
        <v>82</v>
      </c>
      <c r="C338" s="19">
        <v>9</v>
      </c>
      <c r="D338" s="19" t="s">
        <v>187</v>
      </c>
      <c r="E338" s="19"/>
      <c r="F338" s="19" t="s">
        <v>71</v>
      </c>
      <c r="G338" s="19">
        <v>-38240</v>
      </c>
      <c r="H338" s="19">
        <v>142423.19</v>
      </c>
    </row>
    <row r="339" spans="1:8" ht="12.75" x14ac:dyDescent="0.2">
      <c r="A339" s="27">
        <v>46048</v>
      </c>
      <c r="B339" s="19" t="s">
        <v>445</v>
      </c>
      <c r="C339" s="19" t="s">
        <v>496</v>
      </c>
      <c r="D339" s="19" t="s">
        <v>154</v>
      </c>
      <c r="E339" s="19" t="s">
        <v>497</v>
      </c>
      <c r="F339" s="19" t="s">
        <v>637</v>
      </c>
      <c r="G339" s="19">
        <v>50</v>
      </c>
      <c r="H339" s="19">
        <v>142473.19</v>
      </c>
    </row>
    <row r="340" spans="1:8" ht="12.75" x14ac:dyDescent="0.2">
      <c r="A340" s="27">
        <v>46048</v>
      </c>
      <c r="B340" s="19" t="s">
        <v>445</v>
      </c>
      <c r="C340" s="19">
        <v>423</v>
      </c>
      <c r="D340" s="19" t="s">
        <v>159</v>
      </c>
      <c r="E340" s="19" t="s">
        <v>551</v>
      </c>
      <c r="F340" s="19" t="s">
        <v>119</v>
      </c>
      <c r="G340" s="19">
        <v>4000</v>
      </c>
      <c r="H340" s="19">
        <v>146473.19</v>
      </c>
    </row>
    <row r="341" spans="1:8" ht="12.75" x14ac:dyDescent="0.2">
      <c r="A341" s="27">
        <v>46049</v>
      </c>
      <c r="B341" s="19" t="s">
        <v>445</v>
      </c>
      <c r="C341" s="19">
        <v>3352</v>
      </c>
      <c r="D341" s="19" t="s">
        <v>623</v>
      </c>
      <c r="E341" s="19" t="s">
        <v>624</v>
      </c>
      <c r="F341" s="19" t="s">
        <v>638</v>
      </c>
      <c r="G341" s="19">
        <v>17279.61</v>
      </c>
      <c r="H341" s="19">
        <v>163752.79999999999</v>
      </c>
    </row>
    <row r="342" spans="1:8" ht="12.75" x14ac:dyDescent="0.2">
      <c r="A342" s="27">
        <v>46049</v>
      </c>
      <c r="B342" s="19" t="s">
        <v>445</v>
      </c>
      <c r="C342" s="19">
        <v>1007</v>
      </c>
      <c r="D342" s="19" t="s">
        <v>155</v>
      </c>
      <c r="E342" s="19" t="s">
        <v>573</v>
      </c>
      <c r="F342" s="19" t="s">
        <v>118</v>
      </c>
      <c r="G342" s="19">
        <v>7673.67</v>
      </c>
      <c r="H342" s="19">
        <v>171426.47</v>
      </c>
    </row>
    <row r="343" spans="1:8" ht="12.75" x14ac:dyDescent="0.2">
      <c r="A343" s="27">
        <v>46049</v>
      </c>
      <c r="B343" s="19" t="s">
        <v>445</v>
      </c>
      <c r="C343" s="19" t="s">
        <v>639</v>
      </c>
      <c r="D343" s="19" t="s">
        <v>640</v>
      </c>
      <c r="E343" s="19" t="s">
        <v>641</v>
      </c>
      <c r="F343" s="19" t="s">
        <v>642</v>
      </c>
      <c r="G343" s="19">
        <v>59800</v>
      </c>
      <c r="H343" s="19">
        <v>231226.47</v>
      </c>
    </row>
    <row r="344" spans="1:8" ht="12.75" x14ac:dyDescent="0.2">
      <c r="A344" s="27">
        <v>46050</v>
      </c>
      <c r="B344" s="19" t="s">
        <v>445</v>
      </c>
      <c r="C344" s="19" t="s">
        <v>490</v>
      </c>
      <c r="D344" s="19" t="s">
        <v>154</v>
      </c>
      <c r="E344" s="19"/>
      <c r="F344" s="19" t="s">
        <v>118</v>
      </c>
      <c r="G344" s="19">
        <v>3015.14</v>
      </c>
      <c r="H344" s="19">
        <v>234241.61</v>
      </c>
    </row>
    <row r="345" spans="1:8" ht="12.75" x14ac:dyDescent="0.2">
      <c r="A345" s="27">
        <v>46050</v>
      </c>
      <c r="B345" s="19" t="s">
        <v>82</v>
      </c>
      <c r="C345" s="19">
        <v>10</v>
      </c>
      <c r="D345" s="19" t="s">
        <v>199</v>
      </c>
      <c r="E345" s="19"/>
      <c r="F345" s="19" t="s">
        <v>71</v>
      </c>
      <c r="G345" s="19">
        <v>-1733.4</v>
      </c>
      <c r="H345" s="19">
        <v>232508.21</v>
      </c>
    </row>
    <row r="346" spans="1:8" ht="12.75" x14ac:dyDescent="0.2">
      <c r="A346" s="27">
        <v>46050</v>
      </c>
      <c r="B346" s="19" t="s">
        <v>82</v>
      </c>
      <c r="C346" s="19"/>
      <c r="D346" s="19" t="s">
        <v>189</v>
      </c>
      <c r="E346" s="19"/>
      <c r="F346" s="19" t="s">
        <v>71</v>
      </c>
      <c r="G346" s="19">
        <v>-4285</v>
      </c>
      <c r="H346" s="19">
        <v>228223.21</v>
      </c>
    </row>
    <row r="347" spans="1:8" ht="12.75" x14ac:dyDescent="0.2">
      <c r="A347" s="27">
        <v>46050</v>
      </c>
      <c r="B347" s="19" t="s">
        <v>445</v>
      </c>
      <c r="C347" s="19" t="s">
        <v>491</v>
      </c>
      <c r="D347" s="19" t="s">
        <v>160</v>
      </c>
      <c r="E347" s="19" t="s">
        <v>573</v>
      </c>
      <c r="F347" s="19" t="s">
        <v>118</v>
      </c>
      <c r="G347" s="19">
        <v>2365.5100000000002</v>
      </c>
      <c r="H347" s="19">
        <v>230588.72</v>
      </c>
    </row>
    <row r="348" spans="1:8" ht="12.75" x14ac:dyDescent="0.2">
      <c r="A348" s="27">
        <v>46050</v>
      </c>
      <c r="B348" s="19" t="s">
        <v>445</v>
      </c>
      <c r="C348" s="19">
        <v>8</v>
      </c>
      <c r="D348" s="19" t="s">
        <v>152</v>
      </c>
      <c r="E348" s="19" t="s">
        <v>643</v>
      </c>
      <c r="F348" s="19" t="s">
        <v>118</v>
      </c>
      <c r="G348" s="19">
        <v>6225.35</v>
      </c>
      <c r="H348" s="19">
        <v>236814.07</v>
      </c>
    </row>
    <row r="349" spans="1:8" ht="12.75" x14ac:dyDescent="0.2">
      <c r="A349" s="27">
        <v>46050</v>
      </c>
      <c r="B349" s="19" t="s">
        <v>82</v>
      </c>
      <c r="C349" s="19"/>
      <c r="D349" s="19" t="s">
        <v>197</v>
      </c>
      <c r="E349" s="19"/>
      <c r="F349" s="19" t="s">
        <v>71</v>
      </c>
      <c r="G349" s="19">
        <v>-2500</v>
      </c>
      <c r="H349" s="19">
        <v>234314.07</v>
      </c>
    </row>
    <row r="350" spans="1:8" ht="12.75" x14ac:dyDescent="0.2">
      <c r="A350" s="27">
        <v>46050</v>
      </c>
      <c r="B350" s="19" t="s">
        <v>445</v>
      </c>
      <c r="C350" s="19" t="s">
        <v>543</v>
      </c>
      <c r="D350" s="19" t="s">
        <v>143</v>
      </c>
      <c r="E350" s="19" t="s">
        <v>544</v>
      </c>
      <c r="F350" s="19" t="s">
        <v>119</v>
      </c>
      <c r="G350" s="19">
        <v>2125</v>
      </c>
      <c r="H350" s="19">
        <v>236439.07</v>
      </c>
    </row>
    <row r="351" spans="1:8" ht="12.75" x14ac:dyDescent="0.2">
      <c r="A351" s="27">
        <v>46050</v>
      </c>
      <c r="B351" s="19" t="s">
        <v>445</v>
      </c>
      <c r="C351" s="19" t="s">
        <v>489</v>
      </c>
      <c r="D351" s="19" t="s">
        <v>161</v>
      </c>
      <c r="E351" s="19" t="s">
        <v>573</v>
      </c>
      <c r="F351" s="19" t="s">
        <v>118</v>
      </c>
      <c r="G351" s="19">
        <v>2496.64</v>
      </c>
      <c r="H351" s="19">
        <v>238935.71</v>
      </c>
    </row>
    <row r="352" spans="1:8" ht="12.75" x14ac:dyDescent="0.2">
      <c r="A352" s="27">
        <v>46050</v>
      </c>
      <c r="B352" s="19" t="s">
        <v>445</v>
      </c>
      <c r="C352" s="19" t="s">
        <v>488</v>
      </c>
      <c r="D352" s="19" t="s">
        <v>171</v>
      </c>
      <c r="E352" s="19" t="s">
        <v>573</v>
      </c>
      <c r="F352" s="19" t="s">
        <v>118</v>
      </c>
      <c r="G352" s="19">
        <v>5749.39</v>
      </c>
      <c r="H352" s="19">
        <v>244685.1</v>
      </c>
    </row>
    <row r="353" spans="1:8" ht="12.75" x14ac:dyDescent="0.2">
      <c r="A353" s="27">
        <v>46050</v>
      </c>
      <c r="B353" s="19" t="s">
        <v>445</v>
      </c>
      <c r="C353" s="19" t="s">
        <v>545</v>
      </c>
      <c r="D353" s="19" t="s">
        <v>140</v>
      </c>
      <c r="E353" s="19" t="s">
        <v>546</v>
      </c>
      <c r="F353" s="19" t="s">
        <v>119</v>
      </c>
      <c r="G353" s="19">
        <v>2000</v>
      </c>
      <c r="H353" s="19">
        <v>246685.1</v>
      </c>
    </row>
    <row r="354" spans="1:8" ht="12.75" x14ac:dyDescent="0.2">
      <c r="A354" s="27">
        <v>46050</v>
      </c>
      <c r="B354" s="19" t="s">
        <v>445</v>
      </c>
      <c r="C354" s="19" t="s">
        <v>549</v>
      </c>
      <c r="D354" s="19" t="s">
        <v>156</v>
      </c>
      <c r="E354" s="19" t="s">
        <v>550</v>
      </c>
      <c r="F354" s="19" t="s">
        <v>119</v>
      </c>
      <c r="G354" s="19">
        <v>8000</v>
      </c>
      <c r="H354" s="19">
        <v>254685.1</v>
      </c>
    </row>
    <row r="355" spans="1:8" ht="12.75" x14ac:dyDescent="0.2">
      <c r="A355" s="27">
        <v>46050</v>
      </c>
      <c r="B355" s="19" t="s">
        <v>82</v>
      </c>
      <c r="C355" s="19"/>
      <c r="D355" s="19" t="s">
        <v>189</v>
      </c>
      <c r="E355" s="19"/>
      <c r="F355" s="19" t="s">
        <v>71</v>
      </c>
      <c r="G355" s="19">
        <v>-4175</v>
      </c>
      <c r="H355" s="19">
        <v>250510.1</v>
      </c>
    </row>
    <row r="356" spans="1:8" ht="12.75" x14ac:dyDescent="0.2">
      <c r="A356" s="27">
        <v>46050</v>
      </c>
      <c r="B356" s="19" t="s">
        <v>445</v>
      </c>
      <c r="C356" s="19" t="s">
        <v>552</v>
      </c>
      <c r="D356" s="19" t="s">
        <v>153</v>
      </c>
      <c r="E356" s="19" t="s">
        <v>553</v>
      </c>
      <c r="F356" s="19" t="s">
        <v>119</v>
      </c>
      <c r="G356" s="19">
        <v>2800</v>
      </c>
      <c r="H356" s="19">
        <v>253310.1</v>
      </c>
    </row>
    <row r="357" spans="1:8" ht="12.75" x14ac:dyDescent="0.2">
      <c r="A357" s="27">
        <v>46050</v>
      </c>
      <c r="B357" s="19" t="s">
        <v>82</v>
      </c>
      <c r="C357" s="19"/>
      <c r="D357" s="19" t="s">
        <v>198</v>
      </c>
      <c r="E357" s="19"/>
      <c r="F357" s="19" t="s">
        <v>71</v>
      </c>
      <c r="G357" s="19">
        <v>-9296</v>
      </c>
      <c r="H357" s="19">
        <v>244014.1</v>
      </c>
    </row>
    <row r="358" spans="1:8" ht="12.75" x14ac:dyDescent="0.2">
      <c r="A358" s="27">
        <v>46050</v>
      </c>
      <c r="B358" s="19" t="s">
        <v>445</v>
      </c>
      <c r="C358" s="19" t="s">
        <v>520</v>
      </c>
      <c r="D358" s="19" t="s">
        <v>167</v>
      </c>
      <c r="E358" s="19" t="s">
        <v>521</v>
      </c>
      <c r="F358" s="19" t="s">
        <v>626</v>
      </c>
      <c r="G358" s="19">
        <v>1600</v>
      </c>
      <c r="H358" s="19">
        <v>245614.1</v>
      </c>
    </row>
    <row r="359" spans="1:8" ht="12.75" x14ac:dyDescent="0.2">
      <c r="A359" s="27">
        <v>46050</v>
      </c>
      <c r="B359" s="19" t="s">
        <v>445</v>
      </c>
      <c r="C359" s="19">
        <v>7</v>
      </c>
      <c r="D359" s="19" t="s">
        <v>166</v>
      </c>
      <c r="E359" s="19" t="s">
        <v>573</v>
      </c>
      <c r="F359" s="19" t="s">
        <v>118</v>
      </c>
      <c r="G359" s="19">
        <v>2522.1</v>
      </c>
      <c r="H359" s="19">
        <v>248136.2</v>
      </c>
    </row>
    <row r="360" spans="1:8" ht="12.75" x14ac:dyDescent="0.2">
      <c r="A360" s="27">
        <v>46051</v>
      </c>
      <c r="B360" s="19" t="s">
        <v>82</v>
      </c>
      <c r="C360" s="19">
        <v>11</v>
      </c>
      <c r="D360" s="19" t="s">
        <v>205</v>
      </c>
      <c r="E360" s="19"/>
      <c r="F360" s="19" t="s">
        <v>71</v>
      </c>
      <c r="G360" s="19">
        <v>-3110.31</v>
      </c>
      <c r="H360" s="19">
        <v>245025.89</v>
      </c>
    </row>
    <row r="361" spans="1:8" ht="12.75" x14ac:dyDescent="0.2">
      <c r="A361" s="27">
        <v>46051</v>
      </c>
      <c r="B361" s="19" t="s">
        <v>82</v>
      </c>
      <c r="C361" s="19"/>
      <c r="D361" s="19" t="s">
        <v>140</v>
      </c>
      <c r="E361" s="19"/>
      <c r="F361" s="19" t="s">
        <v>71</v>
      </c>
      <c r="G361" s="19">
        <v>-2000</v>
      </c>
      <c r="H361" s="19">
        <v>243025.89</v>
      </c>
    </row>
    <row r="362" spans="1:8" ht="12.75" x14ac:dyDescent="0.2">
      <c r="A362" s="27">
        <v>46051</v>
      </c>
      <c r="B362" s="19" t="s">
        <v>82</v>
      </c>
      <c r="C362" s="19"/>
      <c r="D362" s="19" t="s">
        <v>204</v>
      </c>
      <c r="E362" s="19"/>
      <c r="F362" s="19" t="s">
        <v>71</v>
      </c>
      <c r="G362" s="19">
        <v>-6660</v>
      </c>
      <c r="H362" s="19">
        <v>236365.89</v>
      </c>
    </row>
    <row r="363" spans="1:8" ht="12.75" x14ac:dyDescent="0.2">
      <c r="A363" s="27">
        <v>46051</v>
      </c>
      <c r="B363" s="19" t="s">
        <v>82</v>
      </c>
      <c r="C363" s="19"/>
      <c r="D363" s="19" t="s">
        <v>143</v>
      </c>
      <c r="E363" s="19"/>
      <c r="F363" s="19" t="s">
        <v>71</v>
      </c>
      <c r="G363" s="19">
        <v>-2125</v>
      </c>
      <c r="H363" s="19">
        <v>234240.89</v>
      </c>
    </row>
    <row r="364" spans="1:8" ht="12.75" x14ac:dyDescent="0.2">
      <c r="A364" s="27">
        <v>46051</v>
      </c>
      <c r="B364" s="19" t="s">
        <v>445</v>
      </c>
      <c r="C364" s="19">
        <v>12926</v>
      </c>
      <c r="D364" s="19" t="s">
        <v>165</v>
      </c>
      <c r="E364" s="19" t="s">
        <v>548</v>
      </c>
      <c r="F364" s="19" t="s">
        <v>119</v>
      </c>
      <c r="G364" s="19">
        <v>6075</v>
      </c>
      <c r="H364" s="19">
        <v>240315.89</v>
      </c>
    </row>
    <row r="365" spans="1:8" ht="12.75" x14ac:dyDescent="0.2">
      <c r="A365" s="27">
        <v>46052</v>
      </c>
      <c r="B365" s="19" t="s">
        <v>82</v>
      </c>
      <c r="C365" s="19" t="s">
        <v>83</v>
      </c>
      <c r="D365" s="19" t="s">
        <v>165</v>
      </c>
      <c r="E365" s="19"/>
      <c r="F365" s="19" t="s">
        <v>71</v>
      </c>
      <c r="G365" s="19">
        <v>-6075</v>
      </c>
      <c r="H365" s="19">
        <v>234240.89</v>
      </c>
    </row>
    <row r="366" spans="1:8" ht="12.75" x14ac:dyDescent="0.2">
      <c r="A366" s="27">
        <v>46052</v>
      </c>
      <c r="B366" s="19" t="s">
        <v>82</v>
      </c>
      <c r="C366" s="19" t="s">
        <v>83</v>
      </c>
      <c r="D366" s="19" t="s">
        <v>154</v>
      </c>
      <c r="E366" s="19"/>
      <c r="F366" s="19" t="s">
        <v>71</v>
      </c>
      <c r="G366" s="19">
        <v>-3097.73</v>
      </c>
      <c r="H366" s="19">
        <v>231143.16</v>
      </c>
    </row>
    <row r="367" spans="1:8" ht="12.75" x14ac:dyDescent="0.2">
      <c r="A367" s="27">
        <v>46052</v>
      </c>
      <c r="B367" s="19" t="s">
        <v>82</v>
      </c>
      <c r="C367" s="19" t="s">
        <v>83</v>
      </c>
      <c r="D367" s="19" t="s">
        <v>166</v>
      </c>
      <c r="E367" s="19"/>
      <c r="F367" s="19" t="s">
        <v>71</v>
      </c>
      <c r="G367" s="19">
        <v>-2522.1</v>
      </c>
      <c r="H367" s="19">
        <v>228621.06</v>
      </c>
    </row>
    <row r="368" spans="1:8" ht="12.75" x14ac:dyDescent="0.2">
      <c r="A368" s="27">
        <v>46052</v>
      </c>
      <c r="B368" s="19" t="s">
        <v>82</v>
      </c>
      <c r="C368" s="19" t="s">
        <v>83</v>
      </c>
      <c r="D368" s="19" t="s">
        <v>152</v>
      </c>
      <c r="E368" s="19"/>
      <c r="F368" s="19" t="s">
        <v>71</v>
      </c>
      <c r="G368" s="19">
        <v>-6225.35</v>
      </c>
      <c r="H368" s="19">
        <v>222395.71</v>
      </c>
    </row>
    <row r="369" spans="1:8" ht="12.75" x14ac:dyDescent="0.2">
      <c r="A369" s="27">
        <v>46052</v>
      </c>
      <c r="B369" s="19" t="s">
        <v>82</v>
      </c>
      <c r="C369" s="19" t="s">
        <v>83</v>
      </c>
      <c r="D369" s="19" t="s">
        <v>156</v>
      </c>
      <c r="E369" s="19"/>
      <c r="F369" s="19" t="s">
        <v>71</v>
      </c>
      <c r="G369" s="19">
        <v>-8000</v>
      </c>
      <c r="H369" s="19">
        <v>214395.71</v>
      </c>
    </row>
    <row r="370" spans="1:8" ht="12.75" x14ac:dyDescent="0.2">
      <c r="A370" s="27">
        <v>46052</v>
      </c>
      <c r="B370" s="19" t="s">
        <v>82</v>
      </c>
      <c r="C370" s="19" t="s">
        <v>83</v>
      </c>
      <c r="D370" s="19" t="s">
        <v>153</v>
      </c>
      <c r="E370" s="19"/>
      <c r="F370" s="19" t="s">
        <v>71</v>
      </c>
      <c r="G370" s="19">
        <v>-2800</v>
      </c>
      <c r="H370" s="19">
        <v>211595.71</v>
      </c>
    </row>
    <row r="371" spans="1:8" ht="12.75" x14ac:dyDescent="0.2">
      <c r="A371" s="27">
        <v>46052</v>
      </c>
      <c r="B371" s="19" t="s">
        <v>82</v>
      </c>
      <c r="C371" s="19" t="s">
        <v>83</v>
      </c>
      <c r="D371" s="19" t="s">
        <v>169</v>
      </c>
      <c r="E371" s="19"/>
      <c r="F371" s="19" t="s">
        <v>71</v>
      </c>
      <c r="G371" s="19">
        <v>-5317.03</v>
      </c>
      <c r="H371" s="19">
        <v>206278.68</v>
      </c>
    </row>
    <row r="372" spans="1:8" ht="12.75" x14ac:dyDescent="0.2">
      <c r="A372" s="27">
        <v>46052</v>
      </c>
      <c r="B372" s="19" t="s">
        <v>82</v>
      </c>
      <c r="C372" s="19" t="s">
        <v>83</v>
      </c>
      <c r="D372" s="19" t="s">
        <v>171</v>
      </c>
      <c r="E372" s="19"/>
      <c r="F372" s="19" t="s">
        <v>71</v>
      </c>
      <c r="G372" s="19">
        <v>-5749.39</v>
      </c>
      <c r="H372" s="19">
        <v>200529.29</v>
      </c>
    </row>
    <row r="373" spans="1:8" ht="12.75" x14ac:dyDescent="0.2">
      <c r="A373" s="27">
        <v>46052</v>
      </c>
      <c r="B373" s="19" t="s">
        <v>82</v>
      </c>
      <c r="C373" s="19" t="s">
        <v>83</v>
      </c>
      <c r="D373" s="19" t="s">
        <v>86</v>
      </c>
      <c r="E373" s="19"/>
      <c r="F373" s="19" t="s">
        <v>71</v>
      </c>
      <c r="G373" s="19">
        <v>-14708.67</v>
      </c>
      <c r="H373" s="19">
        <v>185820.62</v>
      </c>
    </row>
    <row r="374" spans="1:8" ht="12.75" x14ac:dyDescent="0.2">
      <c r="A374" s="27">
        <v>46052</v>
      </c>
      <c r="B374" s="19" t="s">
        <v>82</v>
      </c>
      <c r="C374" s="19" t="s">
        <v>83</v>
      </c>
      <c r="D374" s="19" t="s">
        <v>168</v>
      </c>
      <c r="E374" s="19"/>
      <c r="F374" s="19" t="s">
        <v>71</v>
      </c>
      <c r="G374" s="19">
        <v>-5356.63</v>
      </c>
      <c r="H374" s="19">
        <v>180463.99</v>
      </c>
    </row>
    <row r="375" spans="1:8" ht="12.75" x14ac:dyDescent="0.2">
      <c r="A375" s="27">
        <v>46052</v>
      </c>
      <c r="B375" s="19" t="s">
        <v>82</v>
      </c>
      <c r="C375" s="19" t="s">
        <v>83</v>
      </c>
      <c r="D375" s="19" t="s">
        <v>157</v>
      </c>
      <c r="E375" s="19"/>
      <c r="F375" s="19" t="s">
        <v>71</v>
      </c>
      <c r="G375" s="19">
        <v>-4334.76</v>
      </c>
      <c r="H375" s="19">
        <v>176129.23</v>
      </c>
    </row>
    <row r="376" spans="1:8" ht="12.75" x14ac:dyDescent="0.2">
      <c r="A376" s="27">
        <v>46052</v>
      </c>
      <c r="B376" s="19" t="s">
        <v>82</v>
      </c>
      <c r="C376" s="19" t="s">
        <v>83</v>
      </c>
      <c r="D376" s="19" t="s">
        <v>155</v>
      </c>
      <c r="E376" s="19"/>
      <c r="F376" s="19" t="s">
        <v>71</v>
      </c>
      <c r="G376" s="19">
        <v>-7673.67</v>
      </c>
      <c r="H376" s="19">
        <v>168455.56</v>
      </c>
    </row>
    <row r="377" spans="1:8" ht="12.75" x14ac:dyDescent="0.2">
      <c r="A377" s="27">
        <v>46052</v>
      </c>
      <c r="B377" s="19" t="s">
        <v>82</v>
      </c>
      <c r="C377" s="19" t="s">
        <v>83</v>
      </c>
      <c r="D377" s="19" t="s">
        <v>167</v>
      </c>
      <c r="E377" s="19"/>
      <c r="F377" s="19" t="s">
        <v>71</v>
      </c>
      <c r="G377" s="19">
        <v>-1600</v>
      </c>
      <c r="H377" s="19">
        <v>166855.56</v>
      </c>
    </row>
    <row r="378" spans="1:8" ht="12.75" x14ac:dyDescent="0.2">
      <c r="A378" s="27">
        <v>46052</v>
      </c>
      <c r="B378" s="19" t="s">
        <v>82</v>
      </c>
      <c r="C378" s="19" t="s">
        <v>83</v>
      </c>
      <c r="D378" s="19" t="s">
        <v>161</v>
      </c>
      <c r="E378" s="19"/>
      <c r="F378" s="19" t="s">
        <v>71</v>
      </c>
      <c r="G378" s="19">
        <v>-2496.64</v>
      </c>
      <c r="H378" s="19">
        <v>164358.92000000001</v>
      </c>
    </row>
    <row r="379" spans="1:8" ht="12.75" x14ac:dyDescent="0.2">
      <c r="A379" s="27">
        <v>46052</v>
      </c>
      <c r="B379" s="19" t="s">
        <v>82</v>
      </c>
      <c r="C379" s="19" t="s">
        <v>83</v>
      </c>
      <c r="D379" s="19" t="s">
        <v>159</v>
      </c>
      <c r="E379" s="19"/>
      <c r="F379" s="19" t="s">
        <v>71</v>
      </c>
      <c r="G379" s="19">
        <v>-4000</v>
      </c>
      <c r="H379" s="19">
        <v>160358.92000000001</v>
      </c>
    </row>
    <row r="380" spans="1:8" ht="12.75" x14ac:dyDescent="0.2">
      <c r="A380" s="27">
        <v>46052</v>
      </c>
      <c r="B380" s="19" t="s">
        <v>82</v>
      </c>
      <c r="C380" s="19" t="s">
        <v>83</v>
      </c>
      <c r="D380" s="19" t="s">
        <v>103</v>
      </c>
      <c r="E380" s="19"/>
      <c r="F380" s="19" t="s">
        <v>71</v>
      </c>
      <c r="G380" s="19">
        <v>-2562.7399999999998</v>
      </c>
      <c r="H380" s="19">
        <v>157796.18</v>
      </c>
    </row>
    <row r="381" spans="1:8" ht="12.75" x14ac:dyDescent="0.2">
      <c r="A381" s="27">
        <v>46052</v>
      </c>
      <c r="B381" s="19" t="s">
        <v>82</v>
      </c>
      <c r="C381" s="19" t="s">
        <v>83</v>
      </c>
      <c r="D381" s="19" t="s">
        <v>170</v>
      </c>
      <c r="E381" s="19"/>
      <c r="F381" s="19" t="s">
        <v>71</v>
      </c>
      <c r="G381" s="19">
        <v>-6250</v>
      </c>
      <c r="H381" s="19">
        <v>151546.18</v>
      </c>
    </row>
    <row r="382" spans="1:8" ht="12.75" x14ac:dyDescent="0.2">
      <c r="A382" s="27">
        <v>46052</v>
      </c>
      <c r="B382" s="19" t="s">
        <v>82</v>
      </c>
      <c r="C382" s="19" t="s">
        <v>83</v>
      </c>
      <c r="D382" s="19" t="s">
        <v>160</v>
      </c>
      <c r="E382" s="19"/>
      <c r="F382" s="19" t="s">
        <v>71</v>
      </c>
      <c r="G382" s="19">
        <v>-2365.5100000000002</v>
      </c>
      <c r="H382" s="19">
        <v>149180.67000000001</v>
      </c>
    </row>
    <row r="383" spans="1:8" ht="12.75" x14ac:dyDescent="0.2">
      <c r="A383" s="27">
        <v>46053</v>
      </c>
      <c r="B383" s="19" t="s">
        <v>445</v>
      </c>
      <c r="C383" s="19" t="s">
        <v>554</v>
      </c>
      <c r="D383" s="19" t="s">
        <v>170</v>
      </c>
      <c r="E383" s="19" t="s">
        <v>555</v>
      </c>
      <c r="F383" s="19" t="s">
        <v>119</v>
      </c>
      <c r="G383" s="19">
        <v>6250</v>
      </c>
      <c r="H383" s="19">
        <v>155430.67000000001</v>
      </c>
    </row>
    <row r="384" spans="1:8" ht="12.75" x14ac:dyDescent="0.2">
      <c r="A384" s="27">
        <v>46053</v>
      </c>
      <c r="B384" s="19" t="s">
        <v>445</v>
      </c>
      <c r="C384" s="19">
        <v>8</v>
      </c>
      <c r="D384" s="19" t="s">
        <v>168</v>
      </c>
      <c r="E384" s="19" t="s">
        <v>573</v>
      </c>
      <c r="F384" s="19" t="s">
        <v>118</v>
      </c>
      <c r="G384" s="19">
        <v>5356.63</v>
      </c>
      <c r="H384" s="19">
        <v>160787.29999999999</v>
      </c>
    </row>
    <row r="385" spans="1:8" ht="12.75" x14ac:dyDescent="0.2">
      <c r="A385" s="27">
        <v>46053</v>
      </c>
      <c r="B385" s="19" t="s">
        <v>445</v>
      </c>
      <c r="C385" s="19" t="s">
        <v>492</v>
      </c>
      <c r="D385" s="19" t="s">
        <v>169</v>
      </c>
      <c r="E385" s="19" t="s">
        <v>573</v>
      </c>
      <c r="F385" s="19" t="s">
        <v>118</v>
      </c>
      <c r="G385" s="19">
        <v>5317.03</v>
      </c>
      <c r="H385" s="19">
        <v>166104.32999999999</v>
      </c>
    </row>
    <row r="386" spans="1:8" ht="12.75" x14ac:dyDescent="0.2">
      <c r="A386" s="27">
        <v>46053</v>
      </c>
      <c r="B386" s="19" t="s">
        <v>445</v>
      </c>
      <c r="C386" s="19">
        <v>118</v>
      </c>
      <c r="D386" s="19" t="s">
        <v>86</v>
      </c>
      <c r="E386" s="19" t="s">
        <v>574</v>
      </c>
      <c r="F386" s="19" t="s">
        <v>118</v>
      </c>
      <c r="G386" s="19">
        <v>14708.67</v>
      </c>
      <c r="H386" s="19">
        <v>180813</v>
      </c>
    </row>
    <row r="387" spans="1:8" ht="12.75" x14ac:dyDescent="0.2">
      <c r="A387" s="15" t="s">
        <v>644</v>
      </c>
      <c r="B387" s="16"/>
      <c r="C387" s="16"/>
      <c r="D387" s="16"/>
      <c r="E387" s="16"/>
      <c r="F387" s="16"/>
      <c r="G387" s="16">
        <v>-66516.179999999993</v>
      </c>
      <c r="H387" s="16"/>
    </row>
    <row r="388" spans="1:8" ht="12.75" x14ac:dyDescent="0.2">
      <c r="A388" s="12" t="s">
        <v>259</v>
      </c>
      <c r="B388" s="13"/>
      <c r="C388" s="13"/>
      <c r="D388" s="13"/>
      <c r="E388" s="13"/>
      <c r="F388" s="13"/>
      <c r="G388" s="13"/>
      <c r="H388" s="13"/>
    </row>
    <row r="389" spans="1:8" ht="12.75" x14ac:dyDescent="0.2">
      <c r="A389" s="15" t="s">
        <v>260</v>
      </c>
      <c r="B389" s="16"/>
      <c r="C389" s="16"/>
      <c r="D389" s="16"/>
      <c r="E389" s="16"/>
      <c r="F389" s="16"/>
      <c r="G389" s="16"/>
      <c r="H389" s="16"/>
    </row>
    <row r="390" spans="1:8" ht="12.75" x14ac:dyDescent="0.2">
      <c r="A390" s="27">
        <v>46029</v>
      </c>
      <c r="B390" s="19" t="s">
        <v>109</v>
      </c>
      <c r="C390" s="19" t="s">
        <v>83</v>
      </c>
      <c r="D390" s="19" t="s">
        <v>110</v>
      </c>
      <c r="E390" s="19" t="s">
        <v>261</v>
      </c>
      <c r="F390" s="19" t="s">
        <v>71</v>
      </c>
      <c r="G390" s="19">
        <v>-11451.4</v>
      </c>
      <c r="H390" s="19">
        <v>-11451.4</v>
      </c>
    </row>
    <row r="391" spans="1:8" ht="12.75" x14ac:dyDescent="0.2">
      <c r="A391" s="27">
        <v>46029</v>
      </c>
      <c r="B391" s="19" t="s">
        <v>109</v>
      </c>
      <c r="C391" s="19" t="s">
        <v>83</v>
      </c>
      <c r="D391" s="19" t="s">
        <v>110</v>
      </c>
      <c r="E391" s="19" t="s">
        <v>111</v>
      </c>
      <c r="F391" s="19" t="s">
        <v>118</v>
      </c>
      <c r="G391" s="19">
        <v>11451.4</v>
      </c>
      <c r="H391" s="19">
        <v>0</v>
      </c>
    </row>
    <row r="392" spans="1:8" ht="12.75" x14ac:dyDescent="0.2">
      <c r="A392" s="27">
        <v>46037</v>
      </c>
      <c r="B392" s="19" t="s">
        <v>109</v>
      </c>
      <c r="C392" s="19" t="s">
        <v>83</v>
      </c>
      <c r="D392" s="19" t="s">
        <v>110</v>
      </c>
      <c r="E392" s="19" t="s">
        <v>164</v>
      </c>
      <c r="F392" s="19" t="s">
        <v>118</v>
      </c>
      <c r="G392" s="19">
        <v>11451.4</v>
      </c>
      <c r="H392" s="19">
        <v>11451.4</v>
      </c>
    </row>
    <row r="393" spans="1:8" ht="12.75" x14ac:dyDescent="0.2">
      <c r="A393" s="27">
        <v>46037</v>
      </c>
      <c r="B393" s="19" t="s">
        <v>109</v>
      </c>
      <c r="C393" s="19" t="s">
        <v>83</v>
      </c>
      <c r="D393" s="19" t="s">
        <v>163</v>
      </c>
      <c r="E393" s="19" t="s">
        <v>164</v>
      </c>
      <c r="F393" s="19" t="s">
        <v>118</v>
      </c>
      <c r="G393" s="19">
        <v>8749.98</v>
      </c>
      <c r="H393" s="19">
        <v>20201.38</v>
      </c>
    </row>
    <row r="394" spans="1:8" ht="12.75" x14ac:dyDescent="0.2">
      <c r="A394" s="27">
        <v>46037</v>
      </c>
      <c r="B394" s="19" t="s">
        <v>109</v>
      </c>
      <c r="C394" s="19" t="s">
        <v>83</v>
      </c>
      <c r="D394" s="19" t="s">
        <v>110</v>
      </c>
      <c r="E394" s="19" t="s">
        <v>261</v>
      </c>
      <c r="F394" s="19" t="s">
        <v>71</v>
      </c>
      <c r="G394" s="19">
        <v>-11451.4</v>
      </c>
      <c r="H394" s="19">
        <v>8749.98</v>
      </c>
    </row>
    <row r="395" spans="1:8" ht="12.75" x14ac:dyDescent="0.2">
      <c r="A395" s="27">
        <v>46037</v>
      </c>
      <c r="B395" s="19" t="s">
        <v>109</v>
      </c>
      <c r="C395" s="19" t="s">
        <v>83</v>
      </c>
      <c r="D395" s="19" t="s">
        <v>163</v>
      </c>
      <c r="E395" s="19" t="s">
        <v>261</v>
      </c>
      <c r="F395" s="19" t="s">
        <v>71</v>
      </c>
      <c r="G395" s="19">
        <v>-8749.98</v>
      </c>
      <c r="H395" s="19">
        <v>0</v>
      </c>
    </row>
    <row r="396" spans="1:8" ht="12.75" x14ac:dyDescent="0.2">
      <c r="A396" s="27">
        <v>46052</v>
      </c>
      <c r="B396" s="19" t="s">
        <v>109</v>
      </c>
      <c r="C396" s="19" t="s">
        <v>83</v>
      </c>
      <c r="D396" s="19" t="s">
        <v>110</v>
      </c>
      <c r="E396" s="19" t="s">
        <v>261</v>
      </c>
      <c r="F396" s="19" t="s">
        <v>71</v>
      </c>
      <c r="G396" s="19">
        <v>-10350.77</v>
      </c>
      <c r="H396" s="19">
        <v>-10350.77</v>
      </c>
    </row>
    <row r="397" spans="1:8" ht="12.75" x14ac:dyDescent="0.2">
      <c r="A397" s="27">
        <v>46052</v>
      </c>
      <c r="B397" s="19" t="s">
        <v>109</v>
      </c>
      <c r="C397" s="19" t="s">
        <v>83</v>
      </c>
      <c r="D397" s="19" t="s">
        <v>163</v>
      </c>
      <c r="E397" s="19" t="s">
        <v>261</v>
      </c>
      <c r="F397" s="19" t="s">
        <v>71</v>
      </c>
      <c r="G397" s="19">
        <v>-8749.98</v>
      </c>
      <c r="H397" s="19">
        <v>-19100.75</v>
      </c>
    </row>
    <row r="398" spans="1:8" ht="12.75" x14ac:dyDescent="0.2">
      <c r="A398" s="27">
        <v>46053</v>
      </c>
      <c r="B398" s="19" t="s">
        <v>109</v>
      </c>
      <c r="C398" s="19" t="s">
        <v>83</v>
      </c>
      <c r="D398" s="19" t="s">
        <v>163</v>
      </c>
      <c r="E398" s="19" t="s">
        <v>211</v>
      </c>
      <c r="F398" s="19" t="s">
        <v>118</v>
      </c>
      <c r="G398" s="19">
        <v>8749.98</v>
      </c>
      <c r="H398" s="19">
        <v>-10350.77</v>
      </c>
    </row>
    <row r="399" spans="1:8" ht="12.75" x14ac:dyDescent="0.2">
      <c r="A399" s="27">
        <v>46053</v>
      </c>
      <c r="B399" s="19" t="s">
        <v>109</v>
      </c>
      <c r="C399" s="19" t="s">
        <v>83</v>
      </c>
      <c r="D399" s="19" t="s">
        <v>110</v>
      </c>
      <c r="E399" s="19" t="s">
        <v>211</v>
      </c>
      <c r="F399" s="19" t="s">
        <v>118</v>
      </c>
      <c r="G399" s="19">
        <v>10350.77</v>
      </c>
      <c r="H399" s="19">
        <v>0</v>
      </c>
    </row>
    <row r="400" spans="1:8" ht="12.75" x14ac:dyDescent="0.2">
      <c r="A400" s="15" t="s">
        <v>262</v>
      </c>
      <c r="B400" s="16"/>
      <c r="C400" s="16"/>
      <c r="D400" s="16"/>
      <c r="E400" s="16"/>
      <c r="F400" s="16"/>
      <c r="G400" s="16">
        <v>0</v>
      </c>
      <c r="H400" s="16"/>
    </row>
    <row r="401" spans="1:8" ht="12.75" x14ac:dyDescent="0.2">
      <c r="A401" s="15" t="s">
        <v>263</v>
      </c>
      <c r="B401" s="16"/>
      <c r="C401" s="16"/>
      <c r="D401" s="16"/>
      <c r="E401" s="16"/>
      <c r="F401" s="16"/>
      <c r="G401" s="16"/>
      <c r="H401" s="16"/>
    </row>
    <row r="402" spans="1:8" ht="12.75" x14ac:dyDescent="0.2">
      <c r="A402" s="27">
        <v>46037</v>
      </c>
      <c r="B402" s="19" t="s">
        <v>109</v>
      </c>
      <c r="C402" s="19" t="s">
        <v>83</v>
      </c>
      <c r="D402" s="19" t="s">
        <v>163</v>
      </c>
      <c r="E402" s="19" t="s">
        <v>264</v>
      </c>
      <c r="F402" s="19" t="s">
        <v>112</v>
      </c>
      <c r="G402" s="19">
        <v>768.42</v>
      </c>
      <c r="H402" s="19">
        <v>768.42</v>
      </c>
    </row>
    <row r="403" spans="1:8" ht="12.75" x14ac:dyDescent="0.2">
      <c r="A403" s="27">
        <v>46053</v>
      </c>
      <c r="B403" s="19" t="s">
        <v>109</v>
      </c>
      <c r="C403" s="19" t="s">
        <v>83</v>
      </c>
      <c r="D403" s="19" t="s">
        <v>163</v>
      </c>
      <c r="E403" s="19" t="s">
        <v>264</v>
      </c>
      <c r="F403" s="19" t="s">
        <v>112</v>
      </c>
      <c r="G403" s="19">
        <v>768.42</v>
      </c>
      <c r="H403" s="19">
        <v>1536.84</v>
      </c>
    </row>
    <row r="404" spans="1:8" ht="12.75" x14ac:dyDescent="0.2">
      <c r="A404" s="15" t="s">
        <v>265</v>
      </c>
      <c r="B404" s="16"/>
      <c r="C404" s="16"/>
      <c r="D404" s="16"/>
      <c r="E404" s="16"/>
      <c r="F404" s="16"/>
      <c r="G404" s="16">
        <v>1536.84</v>
      </c>
      <c r="H404" s="16"/>
    </row>
    <row r="405" spans="1:8" ht="12.75" x14ac:dyDescent="0.2">
      <c r="A405" s="15" t="s">
        <v>266</v>
      </c>
      <c r="B405" s="16"/>
      <c r="C405" s="16"/>
      <c r="D405" s="16"/>
      <c r="E405" s="16"/>
      <c r="F405" s="16"/>
      <c r="G405" s="16"/>
      <c r="H405" s="16"/>
    </row>
    <row r="406" spans="1:8" ht="12.75" x14ac:dyDescent="0.2">
      <c r="A406" s="18" t="s">
        <v>215</v>
      </c>
      <c r="B406" s="19"/>
      <c r="C406" s="19"/>
      <c r="D406" s="19"/>
      <c r="E406" s="19"/>
      <c r="F406" s="19"/>
      <c r="G406" s="19"/>
      <c r="H406" s="19">
        <v>7588.8</v>
      </c>
    </row>
    <row r="407" spans="1:8" ht="12.75" x14ac:dyDescent="0.2">
      <c r="A407" s="27">
        <v>46029</v>
      </c>
      <c r="B407" s="19" t="s">
        <v>109</v>
      </c>
      <c r="C407" s="19" t="s">
        <v>83</v>
      </c>
      <c r="D407" s="19" t="s">
        <v>110</v>
      </c>
      <c r="E407" s="19" t="s">
        <v>267</v>
      </c>
      <c r="F407" s="19" t="s">
        <v>112</v>
      </c>
      <c r="G407" s="19">
        <v>1897.2</v>
      </c>
      <c r="H407" s="19">
        <v>9486</v>
      </c>
    </row>
    <row r="408" spans="1:8" ht="12.75" x14ac:dyDescent="0.2">
      <c r="A408" s="27">
        <v>46037</v>
      </c>
      <c r="B408" s="19" t="s">
        <v>109</v>
      </c>
      <c r="C408" s="19" t="s">
        <v>83</v>
      </c>
      <c r="D408" s="19" t="s">
        <v>163</v>
      </c>
      <c r="E408" s="19" t="s">
        <v>267</v>
      </c>
      <c r="F408" s="19" t="s">
        <v>112</v>
      </c>
      <c r="G408" s="19">
        <v>3830.2</v>
      </c>
      <c r="H408" s="19">
        <v>13316.2</v>
      </c>
    </row>
    <row r="409" spans="1:8" ht="12.75" x14ac:dyDescent="0.2">
      <c r="A409" s="27">
        <v>46037</v>
      </c>
      <c r="B409" s="19" t="s">
        <v>109</v>
      </c>
      <c r="C409" s="19" t="s">
        <v>83</v>
      </c>
      <c r="D409" s="19" t="s">
        <v>110</v>
      </c>
      <c r="E409" s="19" t="s">
        <v>267</v>
      </c>
      <c r="F409" s="19" t="s">
        <v>112</v>
      </c>
      <c r="G409" s="19">
        <v>1897.2</v>
      </c>
      <c r="H409" s="19">
        <v>15213.4</v>
      </c>
    </row>
    <row r="410" spans="1:8" ht="12.75" x14ac:dyDescent="0.2">
      <c r="A410" s="27">
        <v>46053</v>
      </c>
      <c r="B410" s="19" t="s">
        <v>109</v>
      </c>
      <c r="C410" s="19" t="s">
        <v>83</v>
      </c>
      <c r="D410" s="19" t="s">
        <v>110</v>
      </c>
      <c r="E410" s="19" t="s">
        <v>267</v>
      </c>
      <c r="F410" s="19" t="s">
        <v>112</v>
      </c>
      <c r="G410" s="19">
        <v>2997.83</v>
      </c>
      <c r="H410" s="19">
        <v>18211.23</v>
      </c>
    </row>
    <row r="411" spans="1:8" ht="12.75" x14ac:dyDescent="0.2">
      <c r="A411" s="27">
        <v>46053</v>
      </c>
      <c r="B411" s="19" t="s">
        <v>109</v>
      </c>
      <c r="C411" s="19" t="s">
        <v>83</v>
      </c>
      <c r="D411" s="19" t="s">
        <v>163</v>
      </c>
      <c r="E411" s="19" t="s">
        <v>267</v>
      </c>
      <c r="F411" s="19" t="s">
        <v>112</v>
      </c>
      <c r="G411" s="19">
        <v>3830.2</v>
      </c>
      <c r="H411" s="19">
        <v>22041.43</v>
      </c>
    </row>
    <row r="412" spans="1:8" ht="12.75" x14ac:dyDescent="0.2">
      <c r="A412" s="15" t="s">
        <v>268</v>
      </c>
      <c r="B412" s="16"/>
      <c r="C412" s="16"/>
      <c r="D412" s="16"/>
      <c r="E412" s="16"/>
      <c r="F412" s="16"/>
      <c r="G412" s="16">
        <v>14452.63</v>
      </c>
      <c r="H412" s="16"/>
    </row>
    <row r="413" spans="1:8" ht="12.75" x14ac:dyDescent="0.2">
      <c r="A413" s="15" t="s">
        <v>269</v>
      </c>
      <c r="B413" s="16"/>
      <c r="C413" s="16"/>
      <c r="D413" s="16"/>
      <c r="E413" s="16"/>
      <c r="F413" s="16"/>
      <c r="G413" s="16"/>
      <c r="H413" s="16"/>
    </row>
    <row r="414" spans="1:8" ht="12.75" x14ac:dyDescent="0.2">
      <c r="A414" s="18" t="s">
        <v>215</v>
      </c>
      <c r="B414" s="19"/>
      <c r="C414" s="19"/>
      <c r="D414" s="19"/>
      <c r="E414" s="19"/>
      <c r="F414" s="19"/>
      <c r="G414" s="19"/>
      <c r="H414" s="19">
        <v>42</v>
      </c>
    </row>
    <row r="415" spans="1:8" ht="12.75" x14ac:dyDescent="0.2">
      <c r="A415" s="27">
        <v>46029</v>
      </c>
      <c r="B415" s="19" t="s">
        <v>109</v>
      </c>
      <c r="C415" s="19" t="s">
        <v>83</v>
      </c>
      <c r="D415" s="19" t="s">
        <v>110</v>
      </c>
      <c r="E415" s="19" t="s">
        <v>270</v>
      </c>
      <c r="F415" s="19" t="s">
        <v>112</v>
      </c>
      <c r="G415" s="19">
        <v>42</v>
      </c>
      <c r="H415" s="19">
        <v>84</v>
      </c>
    </row>
    <row r="416" spans="1:8" ht="12.75" x14ac:dyDescent="0.2">
      <c r="A416" s="27">
        <v>46037</v>
      </c>
      <c r="B416" s="19" t="s">
        <v>109</v>
      </c>
      <c r="C416" s="19" t="s">
        <v>83</v>
      </c>
      <c r="D416" s="19" t="s">
        <v>110</v>
      </c>
      <c r="E416" s="19" t="s">
        <v>270</v>
      </c>
      <c r="F416" s="19" t="s">
        <v>112</v>
      </c>
      <c r="G416" s="19">
        <v>0</v>
      </c>
      <c r="H416" s="19">
        <v>84</v>
      </c>
    </row>
    <row r="417" spans="1:8" ht="12.75" x14ac:dyDescent="0.2">
      <c r="A417" s="27">
        <v>46037</v>
      </c>
      <c r="B417" s="19" t="s">
        <v>109</v>
      </c>
      <c r="C417" s="19" t="s">
        <v>83</v>
      </c>
      <c r="D417" s="19" t="s">
        <v>163</v>
      </c>
      <c r="E417" s="19" t="s">
        <v>270</v>
      </c>
      <c r="F417" s="19" t="s">
        <v>112</v>
      </c>
      <c r="G417" s="19">
        <v>42</v>
      </c>
      <c r="H417" s="19">
        <v>126</v>
      </c>
    </row>
    <row r="418" spans="1:8" ht="12.75" x14ac:dyDescent="0.2">
      <c r="A418" s="27">
        <v>46053</v>
      </c>
      <c r="B418" s="19" t="s">
        <v>109</v>
      </c>
      <c r="C418" s="19" t="s">
        <v>83</v>
      </c>
      <c r="D418" s="19" t="s">
        <v>110</v>
      </c>
      <c r="E418" s="19" t="s">
        <v>270</v>
      </c>
      <c r="F418" s="19" t="s">
        <v>112</v>
      </c>
      <c r="G418" s="19">
        <v>0</v>
      </c>
      <c r="H418" s="19">
        <v>126</v>
      </c>
    </row>
    <row r="419" spans="1:8" ht="12.75" x14ac:dyDescent="0.2">
      <c r="A419" s="27">
        <v>46053</v>
      </c>
      <c r="B419" s="19" t="s">
        <v>109</v>
      </c>
      <c r="C419" s="19" t="s">
        <v>83</v>
      </c>
      <c r="D419" s="19" t="s">
        <v>163</v>
      </c>
      <c r="E419" s="19" t="s">
        <v>270</v>
      </c>
      <c r="F419" s="19" t="s">
        <v>112</v>
      </c>
      <c r="G419" s="19">
        <v>0</v>
      </c>
      <c r="H419" s="19">
        <v>126</v>
      </c>
    </row>
    <row r="420" spans="1:8" ht="12.75" x14ac:dyDescent="0.2">
      <c r="A420" s="15" t="s">
        <v>271</v>
      </c>
      <c r="B420" s="16"/>
      <c r="C420" s="16"/>
      <c r="D420" s="16"/>
      <c r="E420" s="16"/>
      <c r="F420" s="16"/>
      <c r="G420" s="16">
        <v>84</v>
      </c>
      <c r="H420" s="16"/>
    </row>
    <row r="421" spans="1:8" ht="12.75" x14ac:dyDescent="0.2">
      <c r="A421" s="15" t="s">
        <v>272</v>
      </c>
      <c r="B421" s="16"/>
      <c r="C421" s="16"/>
      <c r="D421" s="16"/>
      <c r="E421" s="16"/>
      <c r="F421" s="16"/>
      <c r="G421" s="16"/>
      <c r="H421" s="16"/>
    </row>
    <row r="422" spans="1:8" ht="12.75" x14ac:dyDescent="0.2">
      <c r="A422" s="18" t="s">
        <v>215</v>
      </c>
      <c r="B422" s="19"/>
      <c r="C422" s="19"/>
      <c r="D422" s="19"/>
      <c r="E422" s="19"/>
      <c r="F422" s="19"/>
      <c r="G422" s="19"/>
      <c r="H422" s="19">
        <v>2257.1999999999998</v>
      </c>
    </row>
    <row r="423" spans="1:8" ht="12.75" x14ac:dyDescent="0.2">
      <c r="A423" s="27">
        <v>46029</v>
      </c>
      <c r="B423" s="19" t="s">
        <v>109</v>
      </c>
      <c r="C423" s="19" t="s">
        <v>83</v>
      </c>
      <c r="D423" s="19" t="s">
        <v>110</v>
      </c>
      <c r="E423" s="19" t="s">
        <v>273</v>
      </c>
      <c r="F423" s="19" t="s">
        <v>112</v>
      </c>
      <c r="G423" s="19">
        <v>669.6</v>
      </c>
      <c r="H423" s="19">
        <v>2926.8</v>
      </c>
    </row>
    <row r="424" spans="1:8" ht="12.75" x14ac:dyDescent="0.2">
      <c r="A424" s="27">
        <v>46037</v>
      </c>
      <c r="B424" s="19" t="s">
        <v>109</v>
      </c>
      <c r="C424" s="19" t="s">
        <v>83</v>
      </c>
      <c r="D424" s="19" t="s">
        <v>163</v>
      </c>
      <c r="E424" s="19" t="s">
        <v>273</v>
      </c>
      <c r="F424" s="19" t="s">
        <v>112</v>
      </c>
      <c r="G424" s="19">
        <v>669.6</v>
      </c>
      <c r="H424" s="19">
        <v>3596.4</v>
      </c>
    </row>
    <row r="425" spans="1:8" ht="12.75" x14ac:dyDescent="0.2">
      <c r="A425" s="27">
        <v>46037</v>
      </c>
      <c r="B425" s="19" t="s">
        <v>109</v>
      </c>
      <c r="C425" s="19" t="s">
        <v>83</v>
      </c>
      <c r="D425" s="19" t="s">
        <v>110</v>
      </c>
      <c r="E425" s="19" t="s">
        <v>273</v>
      </c>
      <c r="F425" s="19" t="s">
        <v>112</v>
      </c>
      <c r="G425" s="19">
        <v>669.6</v>
      </c>
      <c r="H425" s="19">
        <v>4266</v>
      </c>
    </row>
    <row r="426" spans="1:8" ht="12.75" x14ac:dyDescent="0.2">
      <c r="A426" s="27">
        <v>46053</v>
      </c>
      <c r="B426" s="19" t="s">
        <v>109</v>
      </c>
      <c r="C426" s="19" t="s">
        <v>83</v>
      </c>
      <c r="D426" s="19" t="s">
        <v>163</v>
      </c>
      <c r="E426" s="19" t="s">
        <v>273</v>
      </c>
      <c r="F426" s="19" t="s">
        <v>112</v>
      </c>
      <c r="G426" s="19">
        <v>669.6</v>
      </c>
      <c r="H426" s="19">
        <v>4935.6000000000004</v>
      </c>
    </row>
    <row r="427" spans="1:8" ht="12.75" x14ac:dyDescent="0.2">
      <c r="A427" s="27">
        <v>46053</v>
      </c>
      <c r="B427" s="19" t="s">
        <v>109</v>
      </c>
      <c r="C427" s="19" t="s">
        <v>83</v>
      </c>
      <c r="D427" s="19" t="s">
        <v>110</v>
      </c>
      <c r="E427" s="19" t="s">
        <v>273</v>
      </c>
      <c r="F427" s="19" t="s">
        <v>112</v>
      </c>
      <c r="G427" s="19">
        <v>669.6</v>
      </c>
      <c r="H427" s="19">
        <v>5605.2</v>
      </c>
    </row>
    <row r="428" spans="1:8" ht="12.75" x14ac:dyDescent="0.2">
      <c r="A428" s="15" t="s">
        <v>274</v>
      </c>
      <c r="B428" s="16"/>
      <c r="C428" s="16"/>
      <c r="D428" s="16"/>
      <c r="E428" s="16"/>
      <c r="F428" s="16"/>
      <c r="G428" s="16">
        <v>3348</v>
      </c>
      <c r="H428" s="16"/>
    </row>
    <row r="429" spans="1:8" ht="12.75" x14ac:dyDescent="0.2">
      <c r="A429" s="15" t="s">
        <v>275</v>
      </c>
      <c r="B429" s="16"/>
      <c r="C429" s="16"/>
      <c r="D429" s="16"/>
      <c r="E429" s="16"/>
      <c r="F429" s="16"/>
      <c r="G429" s="16">
        <v>19421.47</v>
      </c>
      <c r="H429" s="16"/>
    </row>
    <row r="430" spans="1:8" ht="12.75" x14ac:dyDescent="0.2">
      <c r="A430" s="12" t="s">
        <v>276</v>
      </c>
      <c r="B430" s="13"/>
      <c r="C430" s="13"/>
      <c r="D430" s="13"/>
      <c r="E430" s="13"/>
      <c r="F430" s="13"/>
      <c r="G430" s="13"/>
      <c r="H430" s="13"/>
    </row>
    <row r="431" spans="1:8" ht="12.75" x14ac:dyDescent="0.2">
      <c r="A431" s="18" t="s">
        <v>72</v>
      </c>
      <c r="B431" s="19"/>
      <c r="C431" s="19"/>
      <c r="D431" s="19"/>
      <c r="E431" s="19"/>
      <c r="F431" s="19"/>
      <c r="G431" s="19"/>
      <c r="H431" s="19">
        <v>100504.85</v>
      </c>
    </row>
    <row r="432" spans="1:8" ht="12.75" x14ac:dyDescent="0.2">
      <c r="A432" s="27">
        <v>46050</v>
      </c>
      <c r="B432" s="19" t="s">
        <v>127</v>
      </c>
      <c r="C432" s="19" t="s">
        <v>236</v>
      </c>
      <c r="D432" s="19"/>
      <c r="E432" s="19" t="s">
        <v>237</v>
      </c>
      <c r="F432" s="19" t="s">
        <v>118</v>
      </c>
      <c r="G432" s="19">
        <v>38240</v>
      </c>
      <c r="H432" s="19">
        <v>138744.85</v>
      </c>
    </row>
    <row r="433" spans="1:8" ht="12.75" x14ac:dyDescent="0.2">
      <c r="A433" s="15" t="s">
        <v>277</v>
      </c>
      <c r="B433" s="16"/>
      <c r="C433" s="16"/>
      <c r="D433" s="16"/>
      <c r="E433" s="16"/>
      <c r="F433" s="16"/>
      <c r="G433" s="16">
        <v>38240</v>
      </c>
      <c r="H433" s="16"/>
    </row>
    <row r="434" spans="1:8" ht="12.75" x14ac:dyDescent="0.2">
      <c r="A434" s="12" t="s">
        <v>278</v>
      </c>
      <c r="B434" s="13"/>
      <c r="C434" s="13"/>
      <c r="D434" s="13"/>
      <c r="E434" s="13"/>
      <c r="F434" s="13"/>
      <c r="G434" s="13"/>
      <c r="H434" s="13"/>
    </row>
    <row r="435" spans="1:8" ht="12.75" x14ac:dyDescent="0.2">
      <c r="A435" s="15" t="s">
        <v>279</v>
      </c>
      <c r="B435" s="16"/>
      <c r="C435" s="16"/>
      <c r="D435" s="16"/>
      <c r="E435" s="16"/>
      <c r="F435" s="16"/>
      <c r="G435" s="16"/>
      <c r="H435" s="16"/>
    </row>
    <row r="436" spans="1:8" ht="12.75" x14ac:dyDescent="0.2">
      <c r="A436" s="18" t="s">
        <v>215</v>
      </c>
      <c r="B436" s="19"/>
      <c r="C436" s="19"/>
      <c r="D436" s="19"/>
      <c r="E436" s="19"/>
      <c r="F436" s="19"/>
      <c r="G436" s="19"/>
      <c r="H436" s="19">
        <v>27.46</v>
      </c>
    </row>
    <row r="437" spans="1:8" ht="12.75" x14ac:dyDescent="0.2">
      <c r="A437" s="15" t="s">
        <v>283</v>
      </c>
      <c r="B437" s="16"/>
      <c r="C437" s="16"/>
      <c r="D437" s="16"/>
      <c r="E437" s="16"/>
      <c r="F437" s="16"/>
      <c r="G437" s="16"/>
      <c r="H437" s="16"/>
    </row>
    <row r="438" spans="1:8" ht="12.75" x14ac:dyDescent="0.2">
      <c r="A438" s="15" t="s">
        <v>284</v>
      </c>
      <c r="B438" s="16"/>
      <c r="C438" s="16"/>
      <c r="D438" s="16"/>
      <c r="E438" s="16"/>
      <c r="F438" s="16"/>
      <c r="G438" s="16"/>
      <c r="H438" s="16"/>
    </row>
    <row r="439" spans="1:8" ht="12.75" x14ac:dyDescent="0.2">
      <c r="A439" s="18" t="s">
        <v>215</v>
      </c>
      <c r="B439" s="19"/>
      <c r="C439" s="19"/>
      <c r="D439" s="19"/>
      <c r="E439" s="19"/>
      <c r="F439" s="19"/>
      <c r="G439" s="19"/>
      <c r="H439" s="19">
        <v>276.5</v>
      </c>
    </row>
    <row r="440" spans="1:8" ht="12.75" x14ac:dyDescent="0.2">
      <c r="A440" s="15" t="s">
        <v>285</v>
      </c>
      <c r="B440" s="16"/>
      <c r="C440" s="16"/>
      <c r="D440" s="16"/>
      <c r="E440" s="16"/>
      <c r="F440" s="16"/>
      <c r="G440" s="16"/>
      <c r="H440" s="16"/>
    </row>
    <row r="441" spans="1:8" ht="12.75" x14ac:dyDescent="0.2">
      <c r="A441" s="15" t="s">
        <v>286</v>
      </c>
      <c r="B441" s="16"/>
      <c r="C441" s="16"/>
      <c r="D441" s="16"/>
      <c r="E441" s="16"/>
      <c r="F441" s="16"/>
      <c r="G441" s="16"/>
      <c r="H441" s="16"/>
    </row>
    <row r="442" spans="1:8" ht="12.75" x14ac:dyDescent="0.2">
      <c r="A442" s="12" t="s">
        <v>287</v>
      </c>
      <c r="B442" s="13"/>
      <c r="C442" s="13"/>
      <c r="D442" s="13"/>
      <c r="E442" s="13"/>
      <c r="F442" s="13"/>
      <c r="G442" s="13"/>
      <c r="H442" s="13"/>
    </row>
    <row r="443" spans="1:8" ht="12.75" x14ac:dyDescent="0.2">
      <c r="A443" s="18" t="s">
        <v>72</v>
      </c>
      <c r="B443" s="19"/>
      <c r="C443" s="19"/>
      <c r="D443" s="19"/>
      <c r="E443" s="19"/>
      <c r="F443" s="19"/>
      <c r="G443" s="19"/>
      <c r="H443" s="19">
        <v>-1000</v>
      </c>
    </row>
    <row r="444" spans="1:8" ht="12.75" x14ac:dyDescent="0.2">
      <c r="A444" s="15" t="s">
        <v>288</v>
      </c>
      <c r="B444" s="16"/>
      <c r="C444" s="16"/>
      <c r="D444" s="16"/>
      <c r="E444" s="16"/>
      <c r="F444" s="16"/>
      <c r="G444" s="16"/>
      <c r="H444" s="16"/>
    </row>
    <row r="445" spans="1:8" ht="12.75" x14ac:dyDescent="0.2">
      <c r="A445" s="12" t="s">
        <v>289</v>
      </c>
      <c r="B445" s="13"/>
      <c r="C445" s="13"/>
      <c r="D445" s="13"/>
      <c r="E445" s="13"/>
      <c r="F445" s="13"/>
      <c r="G445" s="13"/>
      <c r="H445" s="13"/>
    </row>
    <row r="446" spans="1:8" ht="12.75" x14ac:dyDescent="0.2">
      <c r="A446" s="18" t="s">
        <v>72</v>
      </c>
      <c r="B446" s="19"/>
      <c r="C446" s="19"/>
      <c r="D446" s="19"/>
      <c r="E446" s="19"/>
      <c r="F446" s="19"/>
      <c r="G446" s="19"/>
      <c r="H446" s="19">
        <v>21</v>
      </c>
    </row>
    <row r="447" spans="1:8" ht="12.75" x14ac:dyDescent="0.2">
      <c r="A447" s="15" t="s">
        <v>290</v>
      </c>
      <c r="B447" s="16"/>
      <c r="C447" s="16"/>
      <c r="D447" s="16"/>
      <c r="E447" s="16"/>
      <c r="F447" s="16"/>
      <c r="G447" s="16"/>
      <c r="H447" s="16"/>
    </row>
    <row r="448" spans="1:8" ht="12.75" x14ac:dyDescent="0.2">
      <c r="A448" s="12" t="s">
        <v>291</v>
      </c>
      <c r="B448" s="13"/>
      <c r="C448" s="13"/>
      <c r="D448" s="13"/>
      <c r="E448" s="13"/>
      <c r="F448" s="13"/>
      <c r="G448" s="13"/>
      <c r="H448" s="13"/>
    </row>
    <row r="449" spans="1:8" ht="12.75" x14ac:dyDescent="0.2">
      <c r="A449" s="18" t="s">
        <v>72</v>
      </c>
      <c r="B449" s="19"/>
      <c r="C449" s="19"/>
      <c r="D449" s="19"/>
      <c r="E449" s="19"/>
      <c r="F449" s="19"/>
      <c r="G449" s="19"/>
      <c r="H449" s="19">
        <v>52.58</v>
      </c>
    </row>
    <row r="450" spans="1:8" ht="12.75" x14ac:dyDescent="0.2">
      <c r="A450" s="27">
        <v>46023</v>
      </c>
      <c r="B450" s="19" t="s">
        <v>280</v>
      </c>
      <c r="C450" s="19" t="s">
        <v>601</v>
      </c>
      <c r="D450" s="19" t="s">
        <v>413</v>
      </c>
      <c r="E450" s="19"/>
      <c r="F450" s="19" t="s">
        <v>75</v>
      </c>
      <c r="G450" s="19">
        <v>0</v>
      </c>
      <c r="H450" s="19">
        <v>52.58</v>
      </c>
    </row>
    <row r="451" spans="1:8" ht="12.75" x14ac:dyDescent="0.2">
      <c r="A451" s="27">
        <v>46023</v>
      </c>
      <c r="B451" s="19" t="s">
        <v>280</v>
      </c>
      <c r="C451" s="19" t="s">
        <v>598</v>
      </c>
      <c r="D451" s="19" t="s">
        <v>74</v>
      </c>
      <c r="E451" s="19"/>
      <c r="F451" s="19" t="s">
        <v>75</v>
      </c>
      <c r="G451" s="19">
        <v>0</v>
      </c>
      <c r="H451" s="19">
        <v>52.58</v>
      </c>
    </row>
    <row r="452" spans="1:8" ht="12.75" x14ac:dyDescent="0.2">
      <c r="A452" s="27">
        <v>46023</v>
      </c>
      <c r="B452" s="19" t="s">
        <v>280</v>
      </c>
      <c r="C452" s="19" t="s">
        <v>292</v>
      </c>
      <c r="D452" s="19" t="s">
        <v>293</v>
      </c>
      <c r="E452" s="19"/>
      <c r="F452" s="19" t="s">
        <v>75</v>
      </c>
      <c r="G452" s="19">
        <v>0</v>
      </c>
      <c r="H452" s="19">
        <v>52.58</v>
      </c>
    </row>
    <row r="453" spans="1:8" ht="12.75" x14ac:dyDescent="0.2">
      <c r="A453" s="27">
        <v>46023</v>
      </c>
      <c r="B453" s="19" t="s">
        <v>280</v>
      </c>
      <c r="C453" s="19" t="s">
        <v>604</v>
      </c>
      <c r="D453" s="19" t="s">
        <v>605</v>
      </c>
      <c r="E453" s="19"/>
      <c r="F453" s="19" t="s">
        <v>75</v>
      </c>
      <c r="G453" s="19">
        <v>12.56</v>
      </c>
      <c r="H453" s="19">
        <v>65.14</v>
      </c>
    </row>
    <row r="454" spans="1:8" ht="12.75" x14ac:dyDescent="0.2">
      <c r="A454" s="27">
        <v>46023</v>
      </c>
      <c r="B454" s="19" t="s">
        <v>280</v>
      </c>
      <c r="C454" s="19" t="s">
        <v>602</v>
      </c>
      <c r="D454" s="19" t="s">
        <v>603</v>
      </c>
      <c r="E454" s="19"/>
      <c r="F454" s="19" t="s">
        <v>75</v>
      </c>
      <c r="G454" s="19">
        <v>0</v>
      </c>
      <c r="H454" s="19">
        <v>65.14</v>
      </c>
    </row>
    <row r="455" spans="1:8" ht="12.75" x14ac:dyDescent="0.2">
      <c r="A455" s="27">
        <v>46023</v>
      </c>
      <c r="B455" s="19" t="s">
        <v>280</v>
      </c>
      <c r="C455" s="19" t="s">
        <v>312</v>
      </c>
      <c r="D455" s="19" t="s">
        <v>151</v>
      </c>
      <c r="E455" s="19"/>
      <c r="F455" s="19" t="s">
        <v>75</v>
      </c>
      <c r="G455" s="19">
        <v>13.73</v>
      </c>
      <c r="H455" s="19">
        <v>78.87</v>
      </c>
    </row>
    <row r="456" spans="1:8" ht="12.75" x14ac:dyDescent="0.2">
      <c r="A456" s="27">
        <v>46023</v>
      </c>
      <c r="B456" s="19" t="s">
        <v>280</v>
      </c>
      <c r="C456" s="19" t="s">
        <v>600</v>
      </c>
      <c r="D456" s="19" t="s">
        <v>175</v>
      </c>
      <c r="E456" s="19"/>
      <c r="F456" s="19" t="s">
        <v>75</v>
      </c>
      <c r="G456" s="19">
        <v>0</v>
      </c>
      <c r="H456" s="19">
        <v>78.87</v>
      </c>
    </row>
    <row r="457" spans="1:8" ht="12.75" x14ac:dyDescent="0.2">
      <c r="A457" s="27">
        <v>46026</v>
      </c>
      <c r="B457" s="19" t="s">
        <v>280</v>
      </c>
      <c r="C457" s="19" t="s">
        <v>612</v>
      </c>
      <c r="D457" s="19" t="s">
        <v>613</v>
      </c>
      <c r="E457" s="19"/>
      <c r="F457" s="19" t="s">
        <v>75</v>
      </c>
      <c r="G457" s="19">
        <v>0</v>
      </c>
      <c r="H457" s="19">
        <v>78.87</v>
      </c>
    </row>
    <row r="458" spans="1:8" ht="12.75" x14ac:dyDescent="0.2">
      <c r="A458" s="27">
        <v>46026</v>
      </c>
      <c r="B458" s="19" t="s">
        <v>280</v>
      </c>
      <c r="C458" s="19" t="s">
        <v>610</v>
      </c>
      <c r="D458" s="19" t="s">
        <v>611</v>
      </c>
      <c r="E458" s="19"/>
      <c r="F458" s="19" t="s">
        <v>75</v>
      </c>
      <c r="G458" s="19">
        <v>0</v>
      </c>
      <c r="H458" s="19">
        <v>78.87</v>
      </c>
    </row>
    <row r="459" spans="1:8" ht="12.75" x14ac:dyDescent="0.2">
      <c r="A459" s="27">
        <v>46026</v>
      </c>
      <c r="B459" s="19" t="s">
        <v>280</v>
      </c>
      <c r="C459" s="19" t="s">
        <v>608</v>
      </c>
      <c r="D459" s="19" t="s">
        <v>609</v>
      </c>
      <c r="E459" s="19"/>
      <c r="F459" s="19" t="s">
        <v>75</v>
      </c>
      <c r="G459" s="19">
        <v>0</v>
      </c>
      <c r="H459" s="19">
        <v>78.87</v>
      </c>
    </row>
    <row r="460" spans="1:8" ht="12.75" x14ac:dyDescent="0.2">
      <c r="A460" s="27">
        <v>46026</v>
      </c>
      <c r="B460" s="19" t="s">
        <v>280</v>
      </c>
      <c r="C460" s="19" t="s">
        <v>302</v>
      </c>
      <c r="D460" s="19" t="s">
        <v>218</v>
      </c>
      <c r="E460" s="19"/>
      <c r="F460" s="19" t="s">
        <v>75</v>
      </c>
      <c r="G460" s="19">
        <v>0</v>
      </c>
      <c r="H460" s="19">
        <v>78.87</v>
      </c>
    </row>
    <row r="461" spans="1:8" ht="12.75" x14ac:dyDescent="0.2">
      <c r="A461" s="27">
        <v>46026</v>
      </c>
      <c r="B461" s="19" t="s">
        <v>280</v>
      </c>
      <c r="C461" s="19" t="s">
        <v>305</v>
      </c>
      <c r="D461" s="19" t="s">
        <v>222</v>
      </c>
      <c r="E461" s="19"/>
      <c r="F461" s="19" t="s">
        <v>75</v>
      </c>
      <c r="G461" s="19">
        <v>0</v>
      </c>
      <c r="H461" s="19">
        <v>78.87</v>
      </c>
    </row>
    <row r="462" spans="1:8" ht="12.75" x14ac:dyDescent="0.2">
      <c r="A462" s="27">
        <v>46026</v>
      </c>
      <c r="B462" s="19" t="s">
        <v>280</v>
      </c>
      <c r="C462" s="19" t="s">
        <v>606</v>
      </c>
      <c r="D462" s="19" t="s">
        <v>607</v>
      </c>
      <c r="E462" s="19"/>
      <c r="F462" s="19" t="s">
        <v>75</v>
      </c>
      <c r="G462" s="19">
        <v>0</v>
      </c>
      <c r="H462" s="19">
        <v>78.87</v>
      </c>
    </row>
    <row r="463" spans="1:8" ht="12.75" x14ac:dyDescent="0.2">
      <c r="A463" s="27">
        <v>46026</v>
      </c>
      <c r="B463" s="19" t="s">
        <v>280</v>
      </c>
      <c r="C463" s="19" t="s">
        <v>614</v>
      </c>
      <c r="D463" s="19" t="s">
        <v>615</v>
      </c>
      <c r="E463" s="19"/>
      <c r="F463" s="19" t="s">
        <v>75</v>
      </c>
      <c r="G463" s="19">
        <v>0</v>
      </c>
      <c r="H463" s="19">
        <v>78.87</v>
      </c>
    </row>
    <row r="464" spans="1:8" ht="12.75" x14ac:dyDescent="0.2">
      <c r="A464" s="27">
        <v>46026</v>
      </c>
      <c r="B464" s="19" t="s">
        <v>280</v>
      </c>
      <c r="C464" s="19" t="s">
        <v>304</v>
      </c>
      <c r="D464" s="19" t="s">
        <v>223</v>
      </c>
      <c r="E464" s="19"/>
      <c r="F464" s="19" t="s">
        <v>75</v>
      </c>
      <c r="G464" s="19">
        <v>0</v>
      </c>
      <c r="H464" s="19">
        <v>78.87</v>
      </c>
    </row>
    <row r="465" spans="1:8" ht="12.75" x14ac:dyDescent="0.2">
      <c r="A465" s="27">
        <v>46027</v>
      </c>
      <c r="B465" s="19" t="s">
        <v>280</v>
      </c>
      <c r="C465" s="19" t="s">
        <v>618</v>
      </c>
      <c r="D465" s="19" t="s">
        <v>619</v>
      </c>
      <c r="E465" s="19"/>
      <c r="F465" s="19" t="s">
        <v>75</v>
      </c>
      <c r="G465" s="19">
        <v>12.56</v>
      </c>
      <c r="H465" s="19">
        <v>91.43</v>
      </c>
    </row>
    <row r="466" spans="1:8" ht="12.75" x14ac:dyDescent="0.2">
      <c r="A466" s="27">
        <v>46027</v>
      </c>
      <c r="B466" s="19" t="s">
        <v>280</v>
      </c>
      <c r="C466" s="19" t="s">
        <v>616</v>
      </c>
      <c r="D466" s="19" t="s">
        <v>617</v>
      </c>
      <c r="E466" s="19"/>
      <c r="F466" s="19" t="s">
        <v>75</v>
      </c>
      <c r="G466" s="19">
        <v>12.56</v>
      </c>
      <c r="H466" s="19">
        <v>103.99</v>
      </c>
    </row>
    <row r="467" spans="1:8" ht="12.75" x14ac:dyDescent="0.2">
      <c r="A467" s="15" t="s">
        <v>335</v>
      </c>
      <c r="B467" s="16"/>
      <c r="C467" s="16"/>
      <c r="D467" s="16"/>
      <c r="E467" s="16"/>
      <c r="F467" s="16"/>
      <c r="G467" s="16">
        <v>51.41</v>
      </c>
      <c r="H467" s="16"/>
    </row>
    <row r="468" spans="1:8" ht="12.75" x14ac:dyDescent="0.2">
      <c r="A468" s="12" t="s">
        <v>336</v>
      </c>
      <c r="B468" s="13"/>
      <c r="C468" s="13"/>
      <c r="D468" s="13"/>
      <c r="E468" s="13"/>
      <c r="F468" s="13"/>
      <c r="G468" s="13"/>
      <c r="H468" s="13"/>
    </row>
    <row r="469" spans="1:8" ht="12.75" x14ac:dyDescent="0.2">
      <c r="A469" s="18" t="s">
        <v>72</v>
      </c>
      <c r="B469" s="19"/>
      <c r="C469" s="19"/>
      <c r="D469" s="19"/>
      <c r="E469" s="19"/>
      <c r="F469" s="19"/>
      <c r="G469" s="19"/>
      <c r="H469" s="19">
        <v>142.88</v>
      </c>
    </row>
    <row r="470" spans="1:8" ht="12.75" x14ac:dyDescent="0.2">
      <c r="A470" s="15" t="s">
        <v>337</v>
      </c>
      <c r="B470" s="16"/>
      <c r="C470" s="16"/>
      <c r="D470" s="16"/>
      <c r="E470" s="16"/>
      <c r="F470" s="16"/>
      <c r="G470" s="16"/>
      <c r="H470" s="16"/>
    </row>
    <row r="471" spans="1:8" ht="12.75" x14ac:dyDescent="0.2">
      <c r="A471" s="12" t="s">
        <v>338</v>
      </c>
      <c r="B471" s="13"/>
      <c r="C471" s="13"/>
      <c r="D471" s="13"/>
      <c r="E471" s="13"/>
      <c r="F471" s="13"/>
      <c r="G471" s="13"/>
      <c r="H471" s="13"/>
    </row>
    <row r="472" spans="1:8" ht="12.75" x14ac:dyDescent="0.2">
      <c r="A472" s="18" t="s">
        <v>72</v>
      </c>
      <c r="B472" s="19"/>
      <c r="C472" s="19"/>
      <c r="D472" s="19"/>
      <c r="E472" s="19"/>
      <c r="F472" s="19"/>
      <c r="G472" s="19"/>
      <c r="H472" s="19">
        <v>24.76</v>
      </c>
    </row>
    <row r="473" spans="1:8" ht="12.75" x14ac:dyDescent="0.2">
      <c r="A473" s="15" t="s">
        <v>339</v>
      </c>
      <c r="B473" s="16"/>
      <c r="C473" s="16"/>
      <c r="D473" s="16"/>
      <c r="E473" s="16"/>
      <c r="F473" s="16"/>
      <c r="G473" s="16"/>
      <c r="H473" s="16"/>
    </row>
    <row r="474" spans="1:8" ht="12.75" x14ac:dyDescent="0.2">
      <c r="A474" s="12" t="s">
        <v>340</v>
      </c>
      <c r="B474" s="13"/>
      <c r="C474" s="13"/>
      <c r="D474" s="13"/>
      <c r="E474" s="13"/>
      <c r="F474" s="13"/>
      <c r="G474" s="13"/>
      <c r="H474" s="13"/>
    </row>
    <row r="475" spans="1:8" ht="12.75" x14ac:dyDescent="0.2">
      <c r="A475" s="18" t="s">
        <v>72</v>
      </c>
      <c r="B475" s="19"/>
      <c r="C475" s="19"/>
      <c r="D475" s="19"/>
      <c r="E475" s="19"/>
      <c r="F475" s="19"/>
      <c r="G475" s="19"/>
      <c r="H475" s="19">
        <v>15.45</v>
      </c>
    </row>
    <row r="476" spans="1:8" ht="12.75" x14ac:dyDescent="0.2">
      <c r="A476" s="15" t="s">
        <v>341</v>
      </c>
      <c r="B476" s="16"/>
      <c r="C476" s="16"/>
      <c r="D476" s="16"/>
      <c r="E476" s="16"/>
      <c r="F476" s="16"/>
      <c r="G476" s="16"/>
      <c r="H476" s="16"/>
    </row>
    <row r="477" spans="1:8" ht="12.75" x14ac:dyDescent="0.2">
      <c r="A477" s="12" t="s">
        <v>174</v>
      </c>
      <c r="B477" s="13"/>
      <c r="C477" s="13"/>
      <c r="D477" s="13"/>
      <c r="E477" s="13"/>
      <c r="F477" s="13"/>
      <c r="G477" s="13"/>
      <c r="H477" s="13"/>
    </row>
    <row r="478" spans="1:8" ht="12.75" x14ac:dyDescent="0.2">
      <c r="A478" s="18" t="s">
        <v>72</v>
      </c>
      <c r="B478" s="19"/>
      <c r="C478" s="19"/>
      <c r="D478" s="19"/>
      <c r="E478" s="19"/>
      <c r="F478" s="19"/>
      <c r="G478" s="19"/>
      <c r="H478" s="19">
        <v>2153611</v>
      </c>
    </row>
    <row r="479" spans="1:8" ht="12.75" x14ac:dyDescent="0.2">
      <c r="A479" s="27">
        <v>46038</v>
      </c>
      <c r="B479" s="19" t="s">
        <v>116</v>
      </c>
      <c r="C479" s="19"/>
      <c r="D479" s="19" t="s">
        <v>172</v>
      </c>
      <c r="E479" s="19" t="s">
        <v>173</v>
      </c>
      <c r="F479" s="19" t="s">
        <v>71</v>
      </c>
      <c r="G479" s="19">
        <v>125000</v>
      </c>
      <c r="H479" s="19">
        <v>2278611</v>
      </c>
    </row>
    <row r="480" spans="1:8" ht="12.75" x14ac:dyDescent="0.2">
      <c r="A480" s="15" t="s">
        <v>342</v>
      </c>
      <c r="B480" s="16"/>
      <c r="C480" s="16"/>
      <c r="D480" s="16"/>
      <c r="E480" s="16"/>
      <c r="F480" s="16"/>
      <c r="G480" s="16">
        <v>125000</v>
      </c>
      <c r="H480" s="16"/>
    </row>
    <row r="481" spans="1:8" ht="12.75" x14ac:dyDescent="0.2">
      <c r="A481" s="12" t="s">
        <v>343</v>
      </c>
      <c r="B481" s="13"/>
      <c r="C481" s="13"/>
      <c r="D481" s="13"/>
      <c r="E481" s="13"/>
      <c r="F481" s="13"/>
      <c r="G481" s="13"/>
      <c r="H481" s="13"/>
    </row>
    <row r="482" spans="1:8" ht="12.75" x14ac:dyDescent="0.2">
      <c r="A482" s="18" t="s">
        <v>72</v>
      </c>
      <c r="B482" s="19"/>
      <c r="C482" s="19"/>
      <c r="D482" s="19"/>
      <c r="E482" s="19"/>
      <c r="F482" s="19"/>
      <c r="G482" s="19"/>
      <c r="H482" s="19">
        <v>-350730.57</v>
      </c>
    </row>
    <row r="483" spans="1:8" ht="12.75" x14ac:dyDescent="0.2">
      <c r="A483" s="15" t="s">
        <v>344</v>
      </c>
      <c r="B483" s="16"/>
      <c r="C483" s="16"/>
      <c r="D483" s="16"/>
      <c r="E483" s="16"/>
      <c r="F483" s="16"/>
      <c r="G483" s="16"/>
      <c r="H483" s="16"/>
    </row>
    <row r="484" spans="1:8" ht="12.75" x14ac:dyDescent="0.2">
      <c r="A484" s="12" t="s">
        <v>345</v>
      </c>
      <c r="B484" s="13"/>
      <c r="C484" s="13"/>
      <c r="D484" s="13"/>
      <c r="E484" s="13"/>
      <c r="F484" s="13"/>
      <c r="G484" s="13"/>
      <c r="H484" s="13"/>
    </row>
    <row r="485" spans="1:8" ht="12.75" x14ac:dyDescent="0.2">
      <c r="A485" s="18" t="s">
        <v>72</v>
      </c>
      <c r="B485" s="19"/>
      <c r="C485" s="19"/>
      <c r="D485" s="19"/>
      <c r="E485" s="19"/>
      <c r="F485" s="19"/>
      <c r="G485" s="19"/>
      <c r="H485" s="19">
        <v>-217539.81</v>
      </c>
    </row>
    <row r="486" spans="1:8" ht="12.75" x14ac:dyDescent="0.2">
      <c r="A486" s="15" t="s">
        <v>346</v>
      </c>
      <c r="B486" s="16"/>
      <c r="C486" s="16"/>
      <c r="D486" s="16"/>
      <c r="E486" s="16"/>
      <c r="F486" s="16"/>
      <c r="G486" s="16"/>
      <c r="H486" s="16"/>
    </row>
    <row r="487" spans="1:8" ht="12.75" x14ac:dyDescent="0.2">
      <c r="A487" s="12" t="s">
        <v>347</v>
      </c>
      <c r="B487" s="13"/>
      <c r="C487" s="13"/>
      <c r="D487" s="13"/>
      <c r="E487" s="13"/>
      <c r="F487" s="13"/>
      <c r="G487" s="13"/>
      <c r="H487" s="13"/>
    </row>
    <row r="488" spans="1:8" ht="12.75" x14ac:dyDescent="0.2">
      <c r="A488" s="15" t="s">
        <v>645</v>
      </c>
      <c r="B488" s="16"/>
      <c r="C488" s="16"/>
      <c r="D488" s="16"/>
      <c r="E488" s="16"/>
      <c r="F488" s="16"/>
      <c r="G488" s="16"/>
      <c r="H488" s="16"/>
    </row>
    <row r="489" spans="1:8" ht="12.75" x14ac:dyDescent="0.2">
      <c r="A489" s="27">
        <v>46023</v>
      </c>
      <c r="B489" s="19" t="s">
        <v>280</v>
      </c>
      <c r="C489" s="19" t="s">
        <v>601</v>
      </c>
      <c r="D489" s="19" t="s">
        <v>413</v>
      </c>
      <c r="E489" s="19" t="s">
        <v>646</v>
      </c>
      <c r="F489" s="19" t="s">
        <v>75</v>
      </c>
      <c r="G489" s="19">
        <v>25000</v>
      </c>
      <c r="H489" s="19">
        <v>25000</v>
      </c>
    </row>
    <row r="490" spans="1:8" ht="12.75" x14ac:dyDescent="0.2">
      <c r="A490" s="27">
        <v>46023</v>
      </c>
      <c r="B490" s="19" t="s">
        <v>280</v>
      </c>
      <c r="C490" s="19" t="s">
        <v>600</v>
      </c>
      <c r="D490" s="19" t="s">
        <v>175</v>
      </c>
      <c r="E490" s="19" t="s">
        <v>375</v>
      </c>
      <c r="F490" s="19" t="s">
        <v>75</v>
      </c>
      <c r="G490" s="19">
        <v>1100</v>
      </c>
      <c r="H490" s="19">
        <v>26100</v>
      </c>
    </row>
    <row r="491" spans="1:8" ht="12.75" x14ac:dyDescent="0.2">
      <c r="A491" s="27">
        <v>46023</v>
      </c>
      <c r="B491" s="19" t="s">
        <v>280</v>
      </c>
      <c r="C491" s="19" t="s">
        <v>598</v>
      </c>
      <c r="D491" s="19" t="s">
        <v>74</v>
      </c>
      <c r="E491" s="19" t="s">
        <v>647</v>
      </c>
      <c r="F491" s="19" t="s">
        <v>75</v>
      </c>
      <c r="G491" s="19">
        <v>15000</v>
      </c>
      <c r="H491" s="19">
        <v>41100</v>
      </c>
    </row>
    <row r="492" spans="1:8" ht="12.75" x14ac:dyDescent="0.2">
      <c r="A492" s="27">
        <v>46026</v>
      </c>
      <c r="B492" s="19" t="s">
        <v>280</v>
      </c>
      <c r="C492" s="19" t="s">
        <v>610</v>
      </c>
      <c r="D492" s="19" t="s">
        <v>611</v>
      </c>
      <c r="E492" s="19" t="s">
        <v>648</v>
      </c>
      <c r="F492" s="19" t="s">
        <v>75</v>
      </c>
      <c r="G492" s="19">
        <v>2000</v>
      </c>
      <c r="H492" s="19">
        <v>43100</v>
      </c>
    </row>
    <row r="493" spans="1:8" ht="12.75" x14ac:dyDescent="0.2">
      <c r="A493" s="15" t="s">
        <v>649</v>
      </c>
      <c r="B493" s="16"/>
      <c r="C493" s="16"/>
      <c r="D493" s="16"/>
      <c r="E493" s="16"/>
      <c r="F493" s="16"/>
      <c r="G493" s="16">
        <v>43100</v>
      </c>
      <c r="H493" s="16"/>
    </row>
    <row r="494" spans="1:8" ht="12.75" x14ac:dyDescent="0.2">
      <c r="A494" s="15" t="s">
        <v>650</v>
      </c>
      <c r="B494" s="16"/>
      <c r="C494" s="16"/>
      <c r="D494" s="16"/>
      <c r="E494" s="16"/>
      <c r="F494" s="16"/>
      <c r="G494" s="16"/>
      <c r="H494" s="16"/>
    </row>
    <row r="495" spans="1:8" ht="12.75" x14ac:dyDescent="0.2">
      <c r="A495" s="27">
        <v>46023</v>
      </c>
      <c r="B495" s="19" t="s">
        <v>280</v>
      </c>
      <c r="C495" s="19" t="s">
        <v>292</v>
      </c>
      <c r="D495" s="19" t="s">
        <v>293</v>
      </c>
      <c r="E495" s="19" t="s">
        <v>440</v>
      </c>
      <c r="F495" s="19" t="s">
        <v>75</v>
      </c>
      <c r="G495" s="19">
        <v>90.79</v>
      </c>
      <c r="H495" s="19">
        <v>90.79</v>
      </c>
    </row>
    <row r="496" spans="1:8" ht="12.75" x14ac:dyDescent="0.2">
      <c r="A496" s="27">
        <v>46023</v>
      </c>
      <c r="B496" s="19" t="s">
        <v>280</v>
      </c>
      <c r="C496" s="19" t="s">
        <v>312</v>
      </c>
      <c r="D496" s="19" t="s">
        <v>151</v>
      </c>
      <c r="E496" s="19" t="s">
        <v>440</v>
      </c>
      <c r="F496" s="19" t="s">
        <v>75</v>
      </c>
      <c r="G496" s="19">
        <v>150</v>
      </c>
      <c r="H496" s="19">
        <v>240.79</v>
      </c>
    </row>
    <row r="497" spans="1:8" ht="12.75" x14ac:dyDescent="0.2">
      <c r="A497" s="27">
        <v>46023</v>
      </c>
      <c r="B497" s="19" t="s">
        <v>280</v>
      </c>
      <c r="C497" s="19" t="s">
        <v>604</v>
      </c>
      <c r="D497" s="19" t="s">
        <v>605</v>
      </c>
      <c r="E497" s="19" t="s">
        <v>440</v>
      </c>
      <c r="F497" s="19" t="s">
        <v>75</v>
      </c>
      <c r="G497" s="19">
        <v>150</v>
      </c>
      <c r="H497" s="19">
        <v>390.79</v>
      </c>
    </row>
    <row r="498" spans="1:8" ht="12.75" x14ac:dyDescent="0.2">
      <c r="A498" s="27">
        <v>46023</v>
      </c>
      <c r="B498" s="19" t="s">
        <v>280</v>
      </c>
      <c r="C498" s="19" t="s">
        <v>602</v>
      </c>
      <c r="D498" s="19" t="s">
        <v>603</v>
      </c>
      <c r="E498" s="19" t="s">
        <v>440</v>
      </c>
      <c r="F498" s="19" t="s">
        <v>75</v>
      </c>
      <c r="G498" s="19">
        <v>150</v>
      </c>
      <c r="H498" s="19">
        <v>540.79</v>
      </c>
    </row>
    <row r="499" spans="1:8" ht="12.75" x14ac:dyDescent="0.2">
      <c r="A499" s="27">
        <v>46026</v>
      </c>
      <c r="B499" s="19" t="s">
        <v>280</v>
      </c>
      <c r="C499" s="19" t="s">
        <v>606</v>
      </c>
      <c r="D499" s="19" t="s">
        <v>607</v>
      </c>
      <c r="E499" s="19" t="s">
        <v>440</v>
      </c>
      <c r="F499" s="19" t="s">
        <v>75</v>
      </c>
      <c r="G499" s="19">
        <v>150</v>
      </c>
      <c r="H499" s="19">
        <v>690.79</v>
      </c>
    </row>
    <row r="500" spans="1:8" ht="12.75" x14ac:dyDescent="0.2">
      <c r="A500" s="27">
        <v>46026</v>
      </c>
      <c r="B500" s="19" t="s">
        <v>280</v>
      </c>
      <c r="C500" s="19" t="s">
        <v>302</v>
      </c>
      <c r="D500" s="19" t="s">
        <v>218</v>
      </c>
      <c r="E500" s="19" t="s">
        <v>440</v>
      </c>
      <c r="F500" s="19" t="s">
        <v>75</v>
      </c>
      <c r="G500" s="19">
        <v>100</v>
      </c>
      <c r="H500" s="19">
        <v>790.79</v>
      </c>
    </row>
    <row r="501" spans="1:8" ht="12.75" x14ac:dyDescent="0.2">
      <c r="A501" s="27">
        <v>46026</v>
      </c>
      <c r="B501" s="19" t="s">
        <v>280</v>
      </c>
      <c r="C501" s="19" t="s">
        <v>608</v>
      </c>
      <c r="D501" s="19" t="s">
        <v>609</v>
      </c>
      <c r="E501" s="19" t="s">
        <v>440</v>
      </c>
      <c r="F501" s="19" t="s">
        <v>75</v>
      </c>
      <c r="G501" s="19">
        <v>100</v>
      </c>
      <c r="H501" s="19">
        <v>890.79</v>
      </c>
    </row>
    <row r="502" spans="1:8" ht="12.75" x14ac:dyDescent="0.2">
      <c r="A502" s="27">
        <v>46026</v>
      </c>
      <c r="B502" s="19" t="s">
        <v>280</v>
      </c>
      <c r="C502" s="19" t="s">
        <v>612</v>
      </c>
      <c r="D502" s="19" t="s">
        <v>613</v>
      </c>
      <c r="E502" s="19" t="s">
        <v>440</v>
      </c>
      <c r="F502" s="19" t="s">
        <v>75</v>
      </c>
      <c r="G502" s="19">
        <v>100</v>
      </c>
      <c r="H502" s="19">
        <v>990.79</v>
      </c>
    </row>
    <row r="503" spans="1:8" ht="12.75" x14ac:dyDescent="0.2">
      <c r="A503" s="27">
        <v>46026</v>
      </c>
      <c r="B503" s="19" t="s">
        <v>280</v>
      </c>
      <c r="C503" s="19" t="s">
        <v>305</v>
      </c>
      <c r="D503" s="19" t="s">
        <v>222</v>
      </c>
      <c r="E503" s="19" t="s">
        <v>440</v>
      </c>
      <c r="F503" s="19" t="s">
        <v>75</v>
      </c>
      <c r="G503" s="19">
        <v>100</v>
      </c>
      <c r="H503" s="19">
        <v>1090.79</v>
      </c>
    </row>
    <row r="504" spans="1:8" ht="12.75" x14ac:dyDescent="0.2">
      <c r="A504" s="27">
        <v>46026</v>
      </c>
      <c r="B504" s="19" t="s">
        <v>280</v>
      </c>
      <c r="C504" s="19" t="s">
        <v>304</v>
      </c>
      <c r="D504" s="19" t="s">
        <v>223</v>
      </c>
      <c r="E504" s="19" t="s">
        <v>440</v>
      </c>
      <c r="F504" s="19" t="s">
        <v>75</v>
      </c>
      <c r="G504" s="19">
        <v>100</v>
      </c>
      <c r="H504" s="19">
        <v>1190.79</v>
      </c>
    </row>
    <row r="505" spans="1:8" ht="12.75" x14ac:dyDescent="0.2">
      <c r="A505" s="27">
        <v>46026</v>
      </c>
      <c r="B505" s="19" t="s">
        <v>280</v>
      </c>
      <c r="C505" s="19" t="s">
        <v>614</v>
      </c>
      <c r="D505" s="19" t="s">
        <v>615</v>
      </c>
      <c r="E505" s="19" t="s">
        <v>440</v>
      </c>
      <c r="F505" s="19" t="s">
        <v>75</v>
      </c>
      <c r="G505" s="19">
        <v>150</v>
      </c>
      <c r="H505" s="19">
        <v>1340.79</v>
      </c>
    </row>
    <row r="506" spans="1:8" ht="12.75" x14ac:dyDescent="0.2">
      <c r="A506" s="27">
        <v>46027</v>
      </c>
      <c r="B506" s="19" t="s">
        <v>280</v>
      </c>
      <c r="C506" s="19" t="s">
        <v>616</v>
      </c>
      <c r="D506" s="19" t="s">
        <v>617</v>
      </c>
      <c r="E506" s="19" t="s">
        <v>440</v>
      </c>
      <c r="F506" s="19" t="s">
        <v>75</v>
      </c>
      <c r="G506" s="19">
        <v>150</v>
      </c>
      <c r="H506" s="19">
        <v>1490.79</v>
      </c>
    </row>
    <row r="507" spans="1:8" ht="12.75" x14ac:dyDescent="0.2">
      <c r="A507" s="27">
        <v>46027</v>
      </c>
      <c r="B507" s="19" t="s">
        <v>280</v>
      </c>
      <c r="C507" s="19" t="s">
        <v>618</v>
      </c>
      <c r="D507" s="19" t="s">
        <v>619</v>
      </c>
      <c r="E507" s="19" t="s">
        <v>440</v>
      </c>
      <c r="F507" s="19" t="s">
        <v>75</v>
      </c>
      <c r="G507" s="19">
        <v>150</v>
      </c>
      <c r="H507" s="19">
        <v>1640.79</v>
      </c>
    </row>
    <row r="508" spans="1:8" ht="12.75" x14ac:dyDescent="0.2">
      <c r="A508" s="15" t="s">
        <v>651</v>
      </c>
      <c r="B508" s="16"/>
      <c r="C508" s="16"/>
      <c r="D508" s="16"/>
      <c r="E508" s="16"/>
      <c r="F508" s="16"/>
      <c r="G508" s="16">
        <v>1640.79</v>
      </c>
      <c r="H508" s="16"/>
    </row>
    <row r="509" spans="1:8" ht="12.75" x14ac:dyDescent="0.2">
      <c r="A509" s="15" t="s">
        <v>349</v>
      </c>
      <c r="B509" s="16"/>
      <c r="C509" s="16"/>
      <c r="D509" s="16"/>
      <c r="E509" s="16"/>
      <c r="F509" s="16"/>
      <c r="G509" s="16">
        <v>44740.79</v>
      </c>
      <c r="H509" s="16"/>
    </row>
    <row r="510" spans="1:8" ht="12.75" x14ac:dyDescent="0.2">
      <c r="A510" s="12" t="s">
        <v>443</v>
      </c>
      <c r="B510" s="13"/>
      <c r="C510" s="13"/>
      <c r="D510" s="13"/>
      <c r="E510" s="13"/>
      <c r="F510" s="13"/>
      <c r="G510" s="13"/>
      <c r="H510" s="13"/>
    </row>
    <row r="511" spans="1:8" ht="12.75" x14ac:dyDescent="0.2">
      <c r="A511" s="15" t="s">
        <v>444</v>
      </c>
      <c r="B511" s="16"/>
      <c r="C511" s="16"/>
      <c r="D511" s="16"/>
      <c r="E511" s="16"/>
      <c r="F511" s="16"/>
      <c r="G511" s="16"/>
      <c r="H511" s="16"/>
    </row>
    <row r="512" spans="1:8" ht="12.75" x14ac:dyDescent="0.2">
      <c r="A512" s="27">
        <v>46049</v>
      </c>
      <c r="B512" s="19" t="s">
        <v>445</v>
      </c>
      <c r="C512" s="19" t="s">
        <v>639</v>
      </c>
      <c r="D512" s="19" t="s">
        <v>640</v>
      </c>
      <c r="E512" s="19" t="s">
        <v>641</v>
      </c>
      <c r="F512" s="19" t="s">
        <v>85</v>
      </c>
      <c r="G512" s="19">
        <v>59800</v>
      </c>
      <c r="H512" s="19">
        <v>59800</v>
      </c>
    </row>
    <row r="513" spans="1:8" ht="12.75" x14ac:dyDescent="0.2">
      <c r="A513" s="15" t="s">
        <v>448</v>
      </c>
      <c r="B513" s="16"/>
      <c r="C513" s="16"/>
      <c r="D513" s="16"/>
      <c r="E513" s="16"/>
      <c r="F513" s="16"/>
      <c r="G513" s="16">
        <v>59800</v>
      </c>
      <c r="H513" s="16"/>
    </row>
    <row r="514" spans="1:8" ht="12.75" x14ac:dyDescent="0.2">
      <c r="A514" s="15" t="s">
        <v>449</v>
      </c>
      <c r="B514" s="16"/>
      <c r="C514" s="16"/>
      <c r="D514" s="16"/>
      <c r="E514" s="16"/>
      <c r="F514" s="16"/>
      <c r="G514" s="16"/>
      <c r="H514" s="16"/>
    </row>
    <row r="515" spans="1:8" ht="12.75" x14ac:dyDescent="0.2">
      <c r="A515" s="27">
        <v>46023</v>
      </c>
      <c r="B515" s="19" t="s">
        <v>445</v>
      </c>
      <c r="C515" s="19">
        <v>2443465261</v>
      </c>
      <c r="D515" s="19" t="s">
        <v>178</v>
      </c>
      <c r="E515" s="19" t="s">
        <v>451</v>
      </c>
      <c r="F515" s="19" t="s">
        <v>85</v>
      </c>
      <c r="G515" s="19">
        <v>326</v>
      </c>
      <c r="H515" s="19">
        <v>326</v>
      </c>
    </row>
    <row r="516" spans="1:8" ht="12.75" x14ac:dyDescent="0.2">
      <c r="A516" s="27">
        <v>46023</v>
      </c>
      <c r="B516" s="19" t="s">
        <v>445</v>
      </c>
      <c r="C516" s="19">
        <v>2443468001</v>
      </c>
      <c r="D516" s="19" t="s">
        <v>178</v>
      </c>
      <c r="E516" s="19" t="s">
        <v>452</v>
      </c>
      <c r="F516" s="19" t="s">
        <v>85</v>
      </c>
      <c r="G516" s="19">
        <v>33307.919999999998</v>
      </c>
      <c r="H516" s="19">
        <v>33633.919999999998</v>
      </c>
    </row>
    <row r="517" spans="1:8" ht="12.75" x14ac:dyDescent="0.2">
      <c r="A517" s="27">
        <v>46049</v>
      </c>
      <c r="B517" s="19" t="s">
        <v>76</v>
      </c>
      <c r="C517" s="19"/>
      <c r="D517" s="19" t="s">
        <v>178</v>
      </c>
      <c r="E517" s="19" t="s">
        <v>193</v>
      </c>
      <c r="F517" s="19" t="s">
        <v>71</v>
      </c>
      <c r="G517" s="19">
        <v>720.86</v>
      </c>
      <c r="H517" s="19">
        <v>34354.78</v>
      </c>
    </row>
    <row r="518" spans="1:8" ht="12.75" x14ac:dyDescent="0.2">
      <c r="A518" s="15" t="s">
        <v>457</v>
      </c>
      <c r="B518" s="16"/>
      <c r="C518" s="16"/>
      <c r="D518" s="16"/>
      <c r="E518" s="16"/>
      <c r="F518" s="16"/>
      <c r="G518" s="16">
        <v>34354.78</v>
      </c>
      <c r="H518" s="16"/>
    </row>
    <row r="519" spans="1:8" ht="12.75" x14ac:dyDescent="0.2">
      <c r="A519" s="15" t="s">
        <v>458</v>
      </c>
      <c r="B519" s="16"/>
      <c r="C519" s="16"/>
      <c r="D519" s="16"/>
      <c r="E519" s="16"/>
      <c r="F519" s="16"/>
      <c r="G519" s="16">
        <v>94154.78</v>
      </c>
      <c r="H519" s="16"/>
    </row>
    <row r="520" spans="1:8" ht="12.75" x14ac:dyDescent="0.2">
      <c r="A520" s="12" t="s">
        <v>123</v>
      </c>
      <c r="B520" s="13"/>
      <c r="C520" s="13"/>
      <c r="D520" s="13"/>
      <c r="E520" s="13"/>
      <c r="F520" s="13"/>
      <c r="G520" s="13"/>
      <c r="H520" s="13"/>
    </row>
    <row r="521" spans="1:8" ht="12.75" x14ac:dyDescent="0.2">
      <c r="A521" s="27">
        <v>46031</v>
      </c>
      <c r="B521" s="19" t="s">
        <v>116</v>
      </c>
      <c r="C521" s="19"/>
      <c r="D521" s="19" t="s">
        <v>121</v>
      </c>
      <c r="E521" s="19" t="s">
        <v>122</v>
      </c>
      <c r="F521" s="19" t="s">
        <v>71</v>
      </c>
      <c r="G521" s="19">
        <v>-15</v>
      </c>
      <c r="H521" s="19">
        <v>-15</v>
      </c>
    </row>
    <row r="522" spans="1:8" ht="12.75" x14ac:dyDescent="0.2">
      <c r="A522" s="27">
        <v>46034</v>
      </c>
      <c r="B522" s="19" t="s">
        <v>116</v>
      </c>
      <c r="C522" s="19"/>
      <c r="D522" s="19" t="s">
        <v>121</v>
      </c>
      <c r="E522" s="19" t="s">
        <v>134</v>
      </c>
      <c r="F522" s="19" t="s">
        <v>71</v>
      </c>
      <c r="G522" s="19">
        <v>-15</v>
      </c>
      <c r="H522" s="19">
        <v>-30</v>
      </c>
    </row>
    <row r="523" spans="1:8" ht="12.75" x14ac:dyDescent="0.2">
      <c r="A523" s="15" t="s">
        <v>459</v>
      </c>
      <c r="B523" s="16"/>
      <c r="C523" s="16"/>
      <c r="D523" s="16"/>
      <c r="E523" s="16"/>
      <c r="F523" s="16"/>
      <c r="G523" s="16">
        <v>-30</v>
      </c>
      <c r="H523" s="16"/>
    </row>
    <row r="524" spans="1:8" ht="12.75" x14ac:dyDescent="0.2">
      <c r="A524" s="12" t="s">
        <v>94</v>
      </c>
      <c r="B524" s="13"/>
      <c r="C524" s="13"/>
      <c r="D524" s="13"/>
      <c r="E524" s="13"/>
      <c r="F524" s="13"/>
      <c r="G524" s="13"/>
      <c r="H524" s="13"/>
    </row>
    <row r="525" spans="1:8" ht="12.75" x14ac:dyDescent="0.2">
      <c r="A525" s="27">
        <v>46027</v>
      </c>
      <c r="B525" s="19" t="s">
        <v>76</v>
      </c>
      <c r="C525" s="19"/>
      <c r="D525" s="19" t="s">
        <v>92</v>
      </c>
      <c r="E525" s="19" t="s">
        <v>93</v>
      </c>
      <c r="F525" s="19" t="s">
        <v>71</v>
      </c>
      <c r="G525" s="19">
        <v>484</v>
      </c>
      <c r="H525" s="19">
        <v>484</v>
      </c>
    </row>
    <row r="526" spans="1:8" ht="12.75" x14ac:dyDescent="0.2">
      <c r="A526" s="15" t="s">
        <v>460</v>
      </c>
      <c r="B526" s="16"/>
      <c r="C526" s="16"/>
      <c r="D526" s="16"/>
      <c r="E526" s="16"/>
      <c r="F526" s="16"/>
      <c r="G526" s="16">
        <v>484</v>
      </c>
      <c r="H526" s="16"/>
    </row>
    <row r="527" spans="1:8" ht="12.75" x14ac:dyDescent="0.2">
      <c r="A527" s="12" t="s">
        <v>461</v>
      </c>
      <c r="B527" s="13"/>
      <c r="C527" s="13"/>
      <c r="D527" s="13"/>
      <c r="E527" s="13"/>
      <c r="F527" s="13"/>
      <c r="G527" s="13"/>
      <c r="H527" s="13"/>
    </row>
    <row r="528" spans="1:8" ht="12.75" x14ac:dyDescent="0.2">
      <c r="A528" s="27">
        <v>46031</v>
      </c>
      <c r="B528" s="19" t="s">
        <v>76</v>
      </c>
      <c r="C528" s="19"/>
      <c r="D528" s="28" t="s">
        <v>124</v>
      </c>
      <c r="E528" s="19" t="s">
        <v>125</v>
      </c>
      <c r="F528" s="19" t="s">
        <v>71</v>
      </c>
      <c r="G528" s="19">
        <v>79</v>
      </c>
      <c r="H528" s="19">
        <v>79</v>
      </c>
    </row>
    <row r="529" spans="1:8" ht="12.75" x14ac:dyDescent="0.2">
      <c r="A529" s="15" t="s">
        <v>462</v>
      </c>
      <c r="B529" s="16"/>
      <c r="C529" s="16"/>
      <c r="D529" s="16"/>
      <c r="E529" s="16"/>
      <c r="F529" s="16"/>
      <c r="G529" s="16">
        <v>79</v>
      </c>
      <c r="H529" s="16"/>
    </row>
    <row r="530" spans="1:8" ht="12.75" x14ac:dyDescent="0.2">
      <c r="A530" s="12" t="s">
        <v>463</v>
      </c>
      <c r="B530" s="13"/>
      <c r="C530" s="13"/>
      <c r="D530" s="13"/>
      <c r="E530" s="13"/>
      <c r="F530" s="13"/>
      <c r="G530" s="13"/>
      <c r="H530" s="13"/>
    </row>
    <row r="531" spans="1:8" ht="12.75" x14ac:dyDescent="0.2">
      <c r="A531" s="27">
        <v>46034</v>
      </c>
      <c r="B531" s="19" t="s">
        <v>76</v>
      </c>
      <c r="C531" s="19"/>
      <c r="D531" s="19" t="s">
        <v>131</v>
      </c>
      <c r="E531" s="19" t="s">
        <v>132</v>
      </c>
      <c r="F531" s="19" t="s">
        <v>71</v>
      </c>
      <c r="G531" s="19">
        <v>10</v>
      </c>
      <c r="H531" s="19">
        <v>10</v>
      </c>
    </row>
    <row r="532" spans="1:8" ht="12.75" x14ac:dyDescent="0.2">
      <c r="A532" s="27">
        <v>46036</v>
      </c>
      <c r="B532" s="19" t="s">
        <v>76</v>
      </c>
      <c r="C532" s="19"/>
      <c r="D532" s="19" t="s">
        <v>145</v>
      </c>
      <c r="E532" s="19" t="s">
        <v>146</v>
      </c>
      <c r="F532" s="19" t="s">
        <v>71</v>
      </c>
      <c r="G532" s="19">
        <v>119</v>
      </c>
      <c r="H532" s="19">
        <v>129</v>
      </c>
    </row>
    <row r="533" spans="1:8" ht="12.75" x14ac:dyDescent="0.2">
      <c r="A533" s="27">
        <v>46036</v>
      </c>
      <c r="B533" s="19" t="s">
        <v>76</v>
      </c>
      <c r="C533" s="19"/>
      <c r="D533" s="28" t="s">
        <v>147</v>
      </c>
      <c r="E533" s="19" t="s">
        <v>148</v>
      </c>
      <c r="F533" s="19" t="s">
        <v>71</v>
      </c>
      <c r="G533" s="19">
        <v>10</v>
      </c>
      <c r="H533" s="19">
        <v>139</v>
      </c>
    </row>
    <row r="534" spans="1:8" ht="12.75" x14ac:dyDescent="0.2">
      <c r="A534" s="27">
        <v>46037</v>
      </c>
      <c r="B534" s="19" t="s">
        <v>76</v>
      </c>
      <c r="C534" s="19"/>
      <c r="D534" s="19" t="s">
        <v>145</v>
      </c>
      <c r="E534" s="19" t="s">
        <v>158</v>
      </c>
      <c r="F534" s="19" t="s">
        <v>71</v>
      </c>
      <c r="G534" s="19">
        <v>50</v>
      </c>
      <c r="H534" s="19">
        <v>189</v>
      </c>
    </row>
    <row r="535" spans="1:8" ht="12.75" x14ac:dyDescent="0.2">
      <c r="A535" s="27">
        <v>46048</v>
      </c>
      <c r="B535" s="19" t="s">
        <v>76</v>
      </c>
      <c r="C535" s="19"/>
      <c r="D535" s="19" t="s">
        <v>131</v>
      </c>
      <c r="E535" s="19" t="s">
        <v>190</v>
      </c>
      <c r="F535" s="19" t="s">
        <v>71</v>
      </c>
      <c r="G535" s="19">
        <v>14.99</v>
      </c>
      <c r="H535" s="19">
        <v>203.99</v>
      </c>
    </row>
    <row r="536" spans="1:8" ht="12.75" x14ac:dyDescent="0.2">
      <c r="A536" s="27">
        <v>46049</v>
      </c>
      <c r="B536" s="19" t="s">
        <v>76</v>
      </c>
      <c r="C536" s="19"/>
      <c r="D536" s="19" t="s">
        <v>131</v>
      </c>
      <c r="E536" s="19" t="s">
        <v>191</v>
      </c>
      <c r="F536" s="19" t="s">
        <v>71</v>
      </c>
      <c r="G536" s="19">
        <v>300</v>
      </c>
      <c r="H536" s="19">
        <v>503.99</v>
      </c>
    </row>
    <row r="537" spans="1:8" ht="12.75" x14ac:dyDescent="0.2">
      <c r="A537" s="15" t="s">
        <v>464</v>
      </c>
      <c r="B537" s="16"/>
      <c r="C537" s="16"/>
      <c r="D537" s="16"/>
      <c r="E537" s="16"/>
      <c r="F537" s="16"/>
      <c r="G537" s="16">
        <v>503.99</v>
      </c>
      <c r="H537" s="16"/>
    </row>
    <row r="538" spans="1:8" ht="12.75" x14ac:dyDescent="0.2">
      <c r="A538" s="15" t="s">
        <v>465</v>
      </c>
      <c r="B538" s="16"/>
      <c r="C538" s="16"/>
      <c r="D538" s="16"/>
      <c r="E538" s="16"/>
      <c r="F538" s="16"/>
      <c r="G538" s="16">
        <v>1066.99</v>
      </c>
      <c r="H538" s="16"/>
    </row>
    <row r="539" spans="1:8" ht="12.75" x14ac:dyDescent="0.2">
      <c r="A539" s="12" t="s">
        <v>466</v>
      </c>
      <c r="B539" s="13"/>
      <c r="C539" s="13"/>
      <c r="D539" s="13"/>
      <c r="E539" s="13"/>
      <c r="F539" s="13"/>
      <c r="G539" s="13"/>
      <c r="H539" s="13"/>
    </row>
    <row r="540" spans="1:8" ht="12.75" x14ac:dyDescent="0.2">
      <c r="A540" s="15" t="s">
        <v>467</v>
      </c>
      <c r="B540" s="16"/>
      <c r="C540" s="16"/>
      <c r="D540" s="16"/>
      <c r="E540" s="16"/>
      <c r="F540" s="16"/>
      <c r="G540" s="16"/>
      <c r="H540" s="16"/>
    </row>
    <row r="541" spans="1:8" ht="12.75" x14ac:dyDescent="0.2">
      <c r="A541" s="27">
        <v>46034</v>
      </c>
      <c r="B541" s="19" t="s">
        <v>76</v>
      </c>
      <c r="C541" s="19"/>
      <c r="D541" s="19" t="s">
        <v>135</v>
      </c>
      <c r="E541" s="19" t="s">
        <v>136</v>
      </c>
      <c r="F541" s="19" t="s">
        <v>71</v>
      </c>
      <c r="G541" s="19">
        <v>450</v>
      </c>
      <c r="H541" s="19">
        <v>450</v>
      </c>
    </row>
    <row r="542" spans="1:8" ht="12.75" x14ac:dyDescent="0.2">
      <c r="A542" s="27">
        <v>46036</v>
      </c>
      <c r="B542" s="19" t="s">
        <v>76</v>
      </c>
      <c r="C542" s="19"/>
      <c r="D542" s="19" t="s">
        <v>135</v>
      </c>
      <c r="E542" s="19" t="s">
        <v>149</v>
      </c>
      <c r="F542" s="19" t="s">
        <v>71</v>
      </c>
      <c r="G542" s="19">
        <v>24.17</v>
      </c>
      <c r="H542" s="19">
        <v>474.17</v>
      </c>
    </row>
    <row r="543" spans="1:8" ht="12.75" x14ac:dyDescent="0.2">
      <c r="A543" s="15" t="s">
        <v>470</v>
      </c>
      <c r="B543" s="16"/>
      <c r="C543" s="16"/>
      <c r="D543" s="16"/>
      <c r="E543" s="16"/>
      <c r="F543" s="16"/>
      <c r="G543" s="16">
        <v>474.17</v>
      </c>
      <c r="H543" s="16"/>
    </row>
    <row r="544" spans="1:8" ht="12.75" x14ac:dyDescent="0.2">
      <c r="A544" s="15" t="s">
        <v>471</v>
      </c>
      <c r="B544" s="16"/>
      <c r="C544" s="16"/>
      <c r="D544" s="16"/>
      <c r="E544" s="16"/>
      <c r="F544" s="16"/>
      <c r="G544" s="16">
        <v>474.17</v>
      </c>
      <c r="H544" s="16"/>
    </row>
    <row r="545" spans="1:8" ht="12.75" x14ac:dyDescent="0.2">
      <c r="A545" s="12" t="s">
        <v>472</v>
      </c>
      <c r="B545" s="13"/>
      <c r="C545" s="13"/>
      <c r="D545" s="13"/>
      <c r="E545" s="13"/>
      <c r="F545" s="13"/>
      <c r="G545" s="13"/>
      <c r="H545" s="13"/>
    </row>
    <row r="546" spans="1:8" ht="12.75" x14ac:dyDescent="0.2">
      <c r="A546" s="27">
        <v>46034</v>
      </c>
      <c r="B546" s="19" t="s">
        <v>445</v>
      </c>
      <c r="C546" s="19" t="s">
        <v>476</v>
      </c>
      <c r="D546" s="19" t="s">
        <v>154</v>
      </c>
      <c r="E546" s="19" t="s">
        <v>474</v>
      </c>
      <c r="F546" s="19" t="s">
        <v>85</v>
      </c>
      <c r="G546" s="19">
        <v>-109.86</v>
      </c>
      <c r="H546" s="19">
        <v>-109.86</v>
      </c>
    </row>
    <row r="547" spans="1:8" ht="12.75" x14ac:dyDescent="0.2">
      <c r="A547" s="27">
        <v>46035</v>
      </c>
      <c r="B547" s="19" t="s">
        <v>445</v>
      </c>
      <c r="C547" s="19" t="s">
        <v>477</v>
      </c>
      <c r="D547" s="19" t="s">
        <v>160</v>
      </c>
      <c r="E547" s="19" t="s">
        <v>474</v>
      </c>
      <c r="F547" s="19" t="s">
        <v>85</v>
      </c>
      <c r="G547" s="19">
        <v>-71.989999999999995</v>
      </c>
      <c r="H547" s="19">
        <v>-181.85</v>
      </c>
    </row>
    <row r="548" spans="1:8" ht="12.75" x14ac:dyDescent="0.2">
      <c r="A548" s="27">
        <v>46035</v>
      </c>
      <c r="B548" s="19" t="s">
        <v>445</v>
      </c>
      <c r="C548" s="19">
        <v>1007</v>
      </c>
      <c r="D548" s="19" t="s">
        <v>155</v>
      </c>
      <c r="E548" s="19" t="s">
        <v>474</v>
      </c>
      <c r="F548" s="19" t="s">
        <v>85</v>
      </c>
      <c r="G548" s="19">
        <v>-243</v>
      </c>
      <c r="H548" s="19">
        <v>-424.85</v>
      </c>
    </row>
    <row r="549" spans="1:8" ht="12.75" x14ac:dyDescent="0.2">
      <c r="A549" s="27">
        <v>46035</v>
      </c>
      <c r="B549" s="19" t="s">
        <v>445</v>
      </c>
      <c r="C549" s="19" t="s">
        <v>478</v>
      </c>
      <c r="D549" s="19" t="s">
        <v>161</v>
      </c>
      <c r="E549" s="19" t="s">
        <v>474</v>
      </c>
      <c r="F549" s="19" t="s">
        <v>85</v>
      </c>
      <c r="G549" s="19">
        <v>-86.7</v>
      </c>
      <c r="H549" s="19">
        <v>-511.55</v>
      </c>
    </row>
    <row r="550" spans="1:8" ht="12.75" x14ac:dyDescent="0.2">
      <c r="A550" s="27">
        <v>46035</v>
      </c>
      <c r="B550" s="19" t="s">
        <v>445</v>
      </c>
      <c r="C550" s="19">
        <v>6</v>
      </c>
      <c r="D550" s="19" t="s">
        <v>152</v>
      </c>
      <c r="E550" s="19" t="s">
        <v>474</v>
      </c>
      <c r="F550" s="19" t="s">
        <v>85</v>
      </c>
      <c r="G550" s="19">
        <v>-149.65</v>
      </c>
      <c r="H550" s="19">
        <v>-661.2</v>
      </c>
    </row>
    <row r="551" spans="1:8" ht="12.75" x14ac:dyDescent="0.2">
      <c r="A551" s="27">
        <v>46035</v>
      </c>
      <c r="B551" s="19" t="s">
        <v>445</v>
      </c>
      <c r="C551" s="19" t="s">
        <v>479</v>
      </c>
      <c r="D551" s="19" t="s">
        <v>171</v>
      </c>
      <c r="E551" s="19" t="s">
        <v>474</v>
      </c>
      <c r="F551" s="19" t="s">
        <v>85</v>
      </c>
      <c r="G551" s="19">
        <v>-292.61</v>
      </c>
      <c r="H551" s="19">
        <v>-953.81</v>
      </c>
    </row>
    <row r="552" spans="1:8" ht="12.75" x14ac:dyDescent="0.2">
      <c r="A552" s="27">
        <v>46035</v>
      </c>
      <c r="B552" s="19" t="s">
        <v>445</v>
      </c>
      <c r="C552" s="19"/>
      <c r="D552" s="19" t="s">
        <v>162</v>
      </c>
      <c r="E552" s="19" t="s">
        <v>474</v>
      </c>
      <c r="F552" s="19" t="s">
        <v>85</v>
      </c>
      <c r="G552" s="19">
        <v>-54.61</v>
      </c>
      <c r="H552" s="19">
        <v>-1008.42</v>
      </c>
    </row>
    <row r="553" spans="1:8" ht="12.75" x14ac:dyDescent="0.2">
      <c r="A553" s="27">
        <v>46035</v>
      </c>
      <c r="B553" s="19" t="s">
        <v>445</v>
      </c>
      <c r="C553" s="19">
        <v>6</v>
      </c>
      <c r="D553" s="19" t="s">
        <v>166</v>
      </c>
      <c r="E553" s="19" t="s">
        <v>474</v>
      </c>
      <c r="F553" s="19" t="s">
        <v>85</v>
      </c>
      <c r="G553" s="19">
        <v>-60.9</v>
      </c>
      <c r="H553" s="19">
        <v>-1069.32</v>
      </c>
    </row>
    <row r="554" spans="1:8" ht="12.75" x14ac:dyDescent="0.2">
      <c r="A554" s="27">
        <v>46036</v>
      </c>
      <c r="B554" s="19" t="s">
        <v>445</v>
      </c>
      <c r="C554" s="19">
        <v>260140042574</v>
      </c>
      <c r="D554" s="19" t="s">
        <v>185</v>
      </c>
      <c r="E554" s="19" t="s">
        <v>481</v>
      </c>
      <c r="F554" s="19" t="s">
        <v>85</v>
      </c>
      <c r="G554" s="19">
        <v>13115.04</v>
      </c>
      <c r="H554" s="19">
        <v>12045.72</v>
      </c>
    </row>
    <row r="555" spans="1:8" ht="12.75" x14ac:dyDescent="0.2">
      <c r="A555" s="27">
        <v>46037</v>
      </c>
      <c r="B555" s="19" t="s">
        <v>445</v>
      </c>
      <c r="C555" s="19" t="s">
        <v>485</v>
      </c>
      <c r="D555" s="19" t="s">
        <v>205</v>
      </c>
      <c r="E555" s="19" t="s">
        <v>486</v>
      </c>
      <c r="F555" s="19" t="s">
        <v>85</v>
      </c>
      <c r="G555" s="19">
        <v>1443.07</v>
      </c>
      <c r="H555" s="19">
        <v>13488.79</v>
      </c>
    </row>
    <row r="556" spans="1:8" ht="12.75" x14ac:dyDescent="0.2">
      <c r="A556" s="27">
        <v>46037</v>
      </c>
      <c r="B556" s="19" t="s">
        <v>445</v>
      </c>
      <c r="C556" s="19">
        <v>7</v>
      </c>
      <c r="D556" s="19" t="s">
        <v>168</v>
      </c>
      <c r="E556" s="19" t="s">
        <v>474</v>
      </c>
      <c r="F556" s="19" t="s">
        <v>85</v>
      </c>
      <c r="G556" s="19">
        <v>-60.37</v>
      </c>
      <c r="H556" s="19">
        <v>13428.42</v>
      </c>
    </row>
    <row r="557" spans="1:8" ht="12.75" x14ac:dyDescent="0.2">
      <c r="A557" s="27">
        <v>46037</v>
      </c>
      <c r="B557" s="19" t="s">
        <v>445</v>
      </c>
      <c r="C557" s="19" t="s">
        <v>475</v>
      </c>
      <c r="D557" s="19" t="s">
        <v>169</v>
      </c>
      <c r="E557" s="19" t="s">
        <v>474</v>
      </c>
      <c r="F557" s="19" t="s">
        <v>85</v>
      </c>
      <c r="G557" s="19">
        <v>-99.64</v>
      </c>
      <c r="H557" s="19">
        <v>13328.78</v>
      </c>
    </row>
    <row r="558" spans="1:8" ht="12.75" x14ac:dyDescent="0.2">
      <c r="A558" s="27">
        <v>46049</v>
      </c>
      <c r="B558" s="19" t="s">
        <v>445</v>
      </c>
      <c r="C558" s="19">
        <v>1007</v>
      </c>
      <c r="D558" s="19" t="s">
        <v>155</v>
      </c>
      <c r="E558" s="19" t="s">
        <v>474</v>
      </c>
      <c r="F558" s="19" t="s">
        <v>85</v>
      </c>
      <c r="G558" s="19">
        <v>-243</v>
      </c>
      <c r="H558" s="19">
        <v>13085.78</v>
      </c>
    </row>
    <row r="559" spans="1:8" ht="12.75" x14ac:dyDescent="0.2">
      <c r="A559" s="27">
        <v>46050</v>
      </c>
      <c r="B559" s="19" t="s">
        <v>445</v>
      </c>
      <c r="C559" s="19">
        <v>7</v>
      </c>
      <c r="D559" s="19" t="s">
        <v>166</v>
      </c>
      <c r="E559" s="19" t="s">
        <v>474</v>
      </c>
      <c r="F559" s="19" t="s">
        <v>85</v>
      </c>
      <c r="G559" s="19">
        <v>-60.9</v>
      </c>
      <c r="H559" s="19">
        <v>13024.88</v>
      </c>
    </row>
    <row r="560" spans="1:8" ht="12.75" x14ac:dyDescent="0.2">
      <c r="A560" s="27">
        <v>46050</v>
      </c>
      <c r="B560" s="19" t="s">
        <v>445</v>
      </c>
      <c r="C560" s="19" t="s">
        <v>490</v>
      </c>
      <c r="D560" s="19" t="s">
        <v>154</v>
      </c>
      <c r="E560" s="19" t="s">
        <v>474</v>
      </c>
      <c r="F560" s="19" t="s">
        <v>85</v>
      </c>
      <c r="G560" s="19">
        <v>-109.86</v>
      </c>
      <c r="H560" s="19">
        <v>12915.02</v>
      </c>
    </row>
    <row r="561" spans="1:8" ht="12.75" x14ac:dyDescent="0.2">
      <c r="A561" s="27">
        <v>46050</v>
      </c>
      <c r="B561" s="19" t="s">
        <v>445</v>
      </c>
      <c r="C561" s="19">
        <v>8</v>
      </c>
      <c r="D561" s="19" t="s">
        <v>152</v>
      </c>
      <c r="E561" s="19" t="s">
        <v>474</v>
      </c>
      <c r="F561" s="19" t="s">
        <v>85</v>
      </c>
      <c r="G561" s="19">
        <v>-149.65</v>
      </c>
      <c r="H561" s="19">
        <v>12765.37</v>
      </c>
    </row>
    <row r="562" spans="1:8" ht="12.75" x14ac:dyDescent="0.2">
      <c r="A562" s="27">
        <v>46050</v>
      </c>
      <c r="B562" s="19" t="s">
        <v>445</v>
      </c>
      <c r="C562" s="19" t="s">
        <v>488</v>
      </c>
      <c r="D562" s="19" t="s">
        <v>171</v>
      </c>
      <c r="E562" s="19" t="s">
        <v>474</v>
      </c>
      <c r="F562" s="19" t="s">
        <v>85</v>
      </c>
      <c r="G562" s="19">
        <v>-292.61</v>
      </c>
      <c r="H562" s="19">
        <v>12472.76</v>
      </c>
    </row>
    <row r="563" spans="1:8" ht="12.75" x14ac:dyDescent="0.2">
      <c r="A563" s="27">
        <v>46050</v>
      </c>
      <c r="B563" s="19" t="s">
        <v>445</v>
      </c>
      <c r="C563" s="19" t="s">
        <v>491</v>
      </c>
      <c r="D563" s="19" t="s">
        <v>160</v>
      </c>
      <c r="E563" s="19" t="s">
        <v>474</v>
      </c>
      <c r="F563" s="19" t="s">
        <v>85</v>
      </c>
      <c r="G563" s="19">
        <v>-71.989999999999995</v>
      </c>
      <c r="H563" s="19">
        <v>12400.77</v>
      </c>
    </row>
    <row r="564" spans="1:8" ht="12.75" x14ac:dyDescent="0.2">
      <c r="A564" s="27">
        <v>46050</v>
      </c>
      <c r="B564" s="19" t="s">
        <v>445</v>
      </c>
      <c r="C564" s="19" t="s">
        <v>489</v>
      </c>
      <c r="D564" s="19" t="s">
        <v>161</v>
      </c>
      <c r="E564" s="19" t="s">
        <v>474</v>
      </c>
      <c r="F564" s="19" t="s">
        <v>85</v>
      </c>
      <c r="G564" s="19">
        <v>-86.7</v>
      </c>
      <c r="H564" s="19">
        <v>12314.07</v>
      </c>
    </row>
    <row r="565" spans="1:8" ht="12.75" x14ac:dyDescent="0.2">
      <c r="A565" s="27">
        <v>46053</v>
      </c>
      <c r="B565" s="19" t="s">
        <v>445</v>
      </c>
      <c r="C565" s="19" t="s">
        <v>492</v>
      </c>
      <c r="D565" s="19" t="s">
        <v>169</v>
      </c>
      <c r="E565" s="19" t="s">
        <v>474</v>
      </c>
      <c r="F565" s="19" t="s">
        <v>85</v>
      </c>
      <c r="G565" s="19">
        <v>-99.64</v>
      </c>
      <c r="H565" s="19">
        <v>12214.43</v>
      </c>
    </row>
    <row r="566" spans="1:8" ht="12.75" x14ac:dyDescent="0.2">
      <c r="A566" s="27">
        <v>46053</v>
      </c>
      <c r="B566" s="19" t="s">
        <v>445</v>
      </c>
      <c r="C566" s="19">
        <v>8</v>
      </c>
      <c r="D566" s="19" t="s">
        <v>168</v>
      </c>
      <c r="E566" s="19" t="s">
        <v>474</v>
      </c>
      <c r="F566" s="19" t="s">
        <v>85</v>
      </c>
      <c r="G566" s="19">
        <v>-60.37</v>
      </c>
      <c r="H566" s="19">
        <v>12154.06</v>
      </c>
    </row>
    <row r="567" spans="1:8" ht="12.75" x14ac:dyDescent="0.2">
      <c r="A567" s="15" t="s">
        <v>493</v>
      </c>
      <c r="B567" s="16"/>
      <c r="C567" s="16"/>
      <c r="D567" s="16"/>
      <c r="E567" s="16"/>
      <c r="F567" s="16"/>
      <c r="G567" s="16">
        <v>12154.06</v>
      </c>
      <c r="H567" s="16"/>
    </row>
    <row r="568" spans="1:8" ht="12.75" x14ac:dyDescent="0.2">
      <c r="A568" s="12" t="s">
        <v>494</v>
      </c>
      <c r="B568" s="13"/>
      <c r="C568" s="13"/>
      <c r="D568" s="13"/>
      <c r="E568" s="13"/>
      <c r="F568" s="13"/>
      <c r="G568" s="13"/>
      <c r="H568" s="13"/>
    </row>
    <row r="569" spans="1:8" ht="12.75" x14ac:dyDescent="0.2">
      <c r="A569" s="15" t="s">
        <v>495</v>
      </c>
      <c r="B569" s="16"/>
      <c r="C569" s="16"/>
      <c r="D569" s="16"/>
      <c r="E569" s="16"/>
      <c r="F569" s="16"/>
      <c r="G569" s="16"/>
      <c r="H569" s="16"/>
    </row>
    <row r="570" spans="1:8" ht="12.75" x14ac:dyDescent="0.2">
      <c r="A570" s="27">
        <v>46048</v>
      </c>
      <c r="B570" s="19" t="s">
        <v>445</v>
      </c>
      <c r="C570" s="19" t="s">
        <v>496</v>
      </c>
      <c r="D570" s="19" t="s">
        <v>154</v>
      </c>
      <c r="E570" s="19" t="s">
        <v>497</v>
      </c>
      <c r="F570" s="19" t="s">
        <v>85</v>
      </c>
      <c r="G570" s="19">
        <v>50</v>
      </c>
      <c r="H570" s="19">
        <v>50</v>
      </c>
    </row>
    <row r="571" spans="1:8" ht="12.75" x14ac:dyDescent="0.2">
      <c r="A571" s="15" t="s">
        <v>498</v>
      </c>
      <c r="B571" s="16"/>
      <c r="C571" s="16"/>
      <c r="D571" s="16"/>
      <c r="E571" s="16"/>
      <c r="F571" s="16"/>
      <c r="G571" s="16">
        <v>50</v>
      </c>
      <c r="H571" s="16"/>
    </row>
    <row r="572" spans="1:8" ht="12.75" x14ac:dyDescent="0.2">
      <c r="A572" s="15" t="s">
        <v>499</v>
      </c>
      <c r="B572" s="16"/>
      <c r="C572" s="16"/>
      <c r="D572" s="16"/>
      <c r="E572" s="16"/>
      <c r="F572" s="16"/>
      <c r="G572" s="16"/>
      <c r="H572" s="16"/>
    </row>
    <row r="573" spans="1:8" ht="12.75" x14ac:dyDescent="0.2">
      <c r="A573" s="27">
        <v>46053</v>
      </c>
      <c r="B573" s="19" t="s">
        <v>445</v>
      </c>
      <c r="C573" s="19">
        <v>118</v>
      </c>
      <c r="D573" s="19" t="s">
        <v>86</v>
      </c>
      <c r="E573" s="19" t="s">
        <v>500</v>
      </c>
      <c r="F573" s="19" t="s">
        <v>85</v>
      </c>
      <c r="G573" s="19">
        <v>2308.67</v>
      </c>
      <c r="H573" s="19">
        <v>2308.67</v>
      </c>
    </row>
    <row r="574" spans="1:8" ht="12.75" x14ac:dyDescent="0.2">
      <c r="A574" s="15" t="s">
        <v>501</v>
      </c>
      <c r="B574" s="16"/>
      <c r="C574" s="16"/>
      <c r="D574" s="16"/>
      <c r="E574" s="16"/>
      <c r="F574" s="16"/>
      <c r="G574" s="16">
        <v>2308.67</v>
      </c>
      <c r="H574" s="16"/>
    </row>
    <row r="575" spans="1:8" ht="12.75" x14ac:dyDescent="0.2">
      <c r="A575" s="15" t="s">
        <v>502</v>
      </c>
      <c r="B575" s="16"/>
      <c r="C575" s="16"/>
      <c r="D575" s="16"/>
      <c r="E575" s="16"/>
      <c r="F575" s="16"/>
      <c r="G575" s="16"/>
      <c r="H575" s="16"/>
    </row>
    <row r="576" spans="1:8" ht="12.75" x14ac:dyDescent="0.2">
      <c r="A576" s="27">
        <v>46035</v>
      </c>
      <c r="B576" s="19" t="s">
        <v>445</v>
      </c>
      <c r="C576" s="19" t="s">
        <v>479</v>
      </c>
      <c r="D576" s="19" t="s">
        <v>171</v>
      </c>
      <c r="E576" s="19" t="s">
        <v>506</v>
      </c>
      <c r="F576" s="19" t="s">
        <v>85</v>
      </c>
      <c r="G576" s="19">
        <v>6042</v>
      </c>
      <c r="H576" s="19">
        <v>6042</v>
      </c>
    </row>
    <row r="577" spans="1:8" ht="12.75" x14ac:dyDescent="0.2">
      <c r="A577" s="27">
        <v>46038</v>
      </c>
      <c r="B577" s="19" t="s">
        <v>445</v>
      </c>
      <c r="C577" s="19" t="s">
        <v>507</v>
      </c>
      <c r="D577" s="19" t="s">
        <v>198</v>
      </c>
      <c r="E577" s="19" t="s">
        <v>508</v>
      </c>
      <c r="F577" s="19" t="s">
        <v>85</v>
      </c>
      <c r="G577" s="19">
        <v>796</v>
      </c>
      <c r="H577" s="19">
        <v>6838</v>
      </c>
    </row>
    <row r="578" spans="1:8" ht="12.75" x14ac:dyDescent="0.2">
      <c r="A578" s="15" t="s">
        <v>509</v>
      </c>
      <c r="B578" s="16"/>
      <c r="C578" s="16"/>
      <c r="D578" s="16"/>
      <c r="E578" s="16"/>
      <c r="F578" s="16"/>
      <c r="G578" s="16">
        <v>6838</v>
      </c>
      <c r="H578" s="16"/>
    </row>
    <row r="579" spans="1:8" ht="12.75" x14ac:dyDescent="0.2">
      <c r="A579" s="15" t="s">
        <v>510</v>
      </c>
      <c r="B579" s="16"/>
      <c r="C579" s="16"/>
      <c r="D579" s="16"/>
      <c r="E579" s="16"/>
      <c r="F579" s="16"/>
      <c r="G579" s="16">
        <v>9196.67</v>
      </c>
      <c r="H579" s="16"/>
    </row>
    <row r="580" spans="1:8" ht="12.75" x14ac:dyDescent="0.2">
      <c r="A580" s="12" t="s">
        <v>511</v>
      </c>
      <c r="B580" s="13"/>
      <c r="C580" s="13"/>
      <c r="D580" s="13"/>
      <c r="E580" s="13"/>
      <c r="F580" s="13"/>
      <c r="G580" s="13"/>
      <c r="H580" s="13"/>
    </row>
    <row r="581" spans="1:8" ht="12.75" x14ac:dyDescent="0.2">
      <c r="A581" s="27">
        <v>46042</v>
      </c>
      <c r="B581" s="19" t="s">
        <v>445</v>
      </c>
      <c r="C581" s="19" t="s">
        <v>512</v>
      </c>
      <c r="D581" s="19" t="s">
        <v>179</v>
      </c>
      <c r="E581" s="19" t="s">
        <v>513</v>
      </c>
      <c r="F581" s="19" t="s">
        <v>85</v>
      </c>
      <c r="G581" s="19">
        <v>1289.54</v>
      </c>
      <c r="H581" s="19">
        <v>1289.54</v>
      </c>
    </row>
    <row r="582" spans="1:8" ht="12.75" x14ac:dyDescent="0.2">
      <c r="A582" s="15" t="s">
        <v>514</v>
      </c>
      <c r="B582" s="16"/>
      <c r="C582" s="16"/>
      <c r="D582" s="16"/>
      <c r="E582" s="16"/>
      <c r="F582" s="16"/>
      <c r="G582" s="16">
        <v>1289.54</v>
      </c>
      <c r="H582" s="16"/>
    </row>
    <row r="583" spans="1:8" ht="12.75" x14ac:dyDescent="0.2">
      <c r="A583" s="12" t="s">
        <v>100</v>
      </c>
      <c r="B583" s="13"/>
      <c r="C583" s="13"/>
      <c r="D583" s="13"/>
      <c r="E583" s="13"/>
      <c r="F583" s="13"/>
      <c r="G583" s="13"/>
      <c r="H583" s="13"/>
    </row>
    <row r="584" spans="1:8" ht="12.75" x14ac:dyDescent="0.2">
      <c r="A584" s="27">
        <v>46027</v>
      </c>
      <c r="B584" s="19" t="s">
        <v>76</v>
      </c>
      <c r="C584" s="19"/>
      <c r="D584" s="19" t="s">
        <v>98</v>
      </c>
      <c r="E584" s="19" t="s">
        <v>99</v>
      </c>
      <c r="F584" s="19" t="s">
        <v>71</v>
      </c>
      <c r="G584" s="19">
        <v>373.26</v>
      </c>
      <c r="H584" s="19">
        <v>373.26</v>
      </c>
    </row>
    <row r="585" spans="1:8" ht="12.75" x14ac:dyDescent="0.2">
      <c r="A585" s="15" t="s">
        <v>515</v>
      </c>
      <c r="B585" s="16"/>
      <c r="C585" s="16"/>
      <c r="D585" s="16"/>
      <c r="E585" s="16"/>
      <c r="F585" s="16"/>
      <c r="G585" s="16">
        <v>373.26</v>
      </c>
      <c r="H585" s="16"/>
    </row>
    <row r="586" spans="1:8" ht="12.75" x14ac:dyDescent="0.2">
      <c r="A586" s="12" t="s">
        <v>516</v>
      </c>
      <c r="B586" s="13"/>
      <c r="C586" s="13"/>
      <c r="D586" s="13"/>
      <c r="E586" s="13"/>
      <c r="F586" s="13"/>
      <c r="G586" s="13"/>
      <c r="H586" s="13"/>
    </row>
    <row r="587" spans="1:8" ht="12.75" x14ac:dyDescent="0.2">
      <c r="A587" s="15" t="s">
        <v>517</v>
      </c>
      <c r="B587" s="16"/>
      <c r="C587" s="16"/>
      <c r="D587" s="16"/>
      <c r="E587" s="16"/>
      <c r="F587" s="16"/>
      <c r="G587" s="16"/>
      <c r="H587" s="16"/>
    </row>
    <row r="588" spans="1:8" ht="12.75" x14ac:dyDescent="0.2">
      <c r="A588" s="27">
        <v>46034</v>
      </c>
      <c r="B588" s="19" t="s">
        <v>445</v>
      </c>
      <c r="C588" s="19" t="s">
        <v>518</v>
      </c>
      <c r="D588" s="19" t="s">
        <v>167</v>
      </c>
      <c r="E588" s="19" t="s">
        <v>519</v>
      </c>
      <c r="F588" s="19" t="s">
        <v>85</v>
      </c>
      <c r="G588" s="19">
        <v>1600</v>
      </c>
      <c r="H588" s="19">
        <v>1600</v>
      </c>
    </row>
    <row r="589" spans="1:8" ht="12.75" x14ac:dyDescent="0.2">
      <c r="A589" s="27">
        <v>46050</v>
      </c>
      <c r="B589" s="19" t="s">
        <v>445</v>
      </c>
      <c r="C589" s="19" t="s">
        <v>520</v>
      </c>
      <c r="D589" s="19" t="s">
        <v>167</v>
      </c>
      <c r="E589" s="19" t="s">
        <v>521</v>
      </c>
      <c r="F589" s="19" t="s">
        <v>85</v>
      </c>
      <c r="G589" s="19">
        <v>1600</v>
      </c>
      <c r="H589" s="19">
        <v>3200</v>
      </c>
    </row>
    <row r="590" spans="1:8" ht="12.75" x14ac:dyDescent="0.2">
      <c r="A590" s="15" t="s">
        <v>522</v>
      </c>
      <c r="B590" s="16"/>
      <c r="C590" s="16"/>
      <c r="D590" s="16"/>
      <c r="E590" s="16"/>
      <c r="F590" s="16"/>
      <c r="G590" s="16">
        <v>3200</v>
      </c>
      <c r="H590" s="16"/>
    </row>
    <row r="591" spans="1:8" ht="12.75" x14ac:dyDescent="0.2">
      <c r="A591" s="15" t="s">
        <v>523</v>
      </c>
      <c r="B591" s="16"/>
      <c r="C591" s="16"/>
      <c r="D591" s="16"/>
      <c r="E591" s="16"/>
      <c r="F591" s="16"/>
      <c r="G591" s="16"/>
      <c r="H591" s="16"/>
    </row>
    <row r="592" spans="1:8" ht="12.75" x14ac:dyDescent="0.2">
      <c r="A592" s="27">
        <v>46030</v>
      </c>
      <c r="B592" s="19" t="s">
        <v>76</v>
      </c>
      <c r="C592" s="19" t="s">
        <v>83</v>
      </c>
      <c r="D592" s="19" t="s">
        <v>84</v>
      </c>
      <c r="E592" s="19" t="s">
        <v>527</v>
      </c>
      <c r="F592" s="19" t="s">
        <v>71</v>
      </c>
      <c r="G592" s="19">
        <v>12400</v>
      </c>
      <c r="H592" s="19">
        <v>12400</v>
      </c>
    </row>
    <row r="593" spans="1:8" ht="12.75" x14ac:dyDescent="0.2">
      <c r="A593" s="27">
        <v>46030</v>
      </c>
      <c r="B593" s="19" t="s">
        <v>76</v>
      </c>
      <c r="C593" s="19" t="s">
        <v>83</v>
      </c>
      <c r="D593" s="19" t="s">
        <v>84</v>
      </c>
      <c r="E593" s="19" t="s">
        <v>527</v>
      </c>
      <c r="F593" s="19" t="s">
        <v>71</v>
      </c>
      <c r="G593" s="19">
        <v>0</v>
      </c>
      <c r="H593" s="19">
        <v>12400</v>
      </c>
    </row>
    <row r="594" spans="1:8" ht="12.75" x14ac:dyDescent="0.2">
      <c r="A594" s="27">
        <v>46033</v>
      </c>
      <c r="B594" s="19" t="s">
        <v>445</v>
      </c>
      <c r="C594" s="19"/>
      <c r="D594" s="19" t="s">
        <v>153</v>
      </c>
      <c r="E594" s="19" t="s">
        <v>506</v>
      </c>
      <c r="F594" s="19" t="s">
        <v>85</v>
      </c>
      <c r="G594" s="19">
        <v>2800</v>
      </c>
      <c r="H594" s="19">
        <v>15200</v>
      </c>
    </row>
    <row r="595" spans="1:8" ht="12.75" x14ac:dyDescent="0.2">
      <c r="A595" s="27">
        <v>46034</v>
      </c>
      <c r="B595" s="19" t="s">
        <v>445</v>
      </c>
      <c r="C595" s="19" t="s">
        <v>476</v>
      </c>
      <c r="D595" s="19" t="s">
        <v>154</v>
      </c>
      <c r="E595" s="19" t="s">
        <v>541</v>
      </c>
      <c r="F595" s="19" t="s">
        <v>85</v>
      </c>
      <c r="G595" s="19">
        <v>3125</v>
      </c>
      <c r="H595" s="19">
        <v>18325</v>
      </c>
    </row>
    <row r="596" spans="1:8" ht="12.75" x14ac:dyDescent="0.2">
      <c r="A596" s="27">
        <v>46034</v>
      </c>
      <c r="B596" s="19" t="s">
        <v>445</v>
      </c>
      <c r="C596" s="19">
        <v>422</v>
      </c>
      <c r="D596" s="19" t="s">
        <v>159</v>
      </c>
      <c r="E596" s="19" t="s">
        <v>535</v>
      </c>
      <c r="F596" s="19" t="s">
        <v>85</v>
      </c>
      <c r="G596" s="19">
        <v>4000</v>
      </c>
      <c r="H596" s="19">
        <v>22325</v>
      </c>
    </row>
    <row r="597" spans="1:8" ht="12.75" x14ac:dyDescent="0.2">
      <c r="A597" s="27">
        <v>46034</v>
      </c>
      <c r="B597" s="19" t="s">
        <v>445</v>
      </c>
      <c r="C597" s="19" t="s">
        <v>536</v>
      </c>
      <c r="D597" s="19" t="s">
        <v>156</v>
      </c>
      <c r="E597" s="19" t="s">
        <v>537</v>
      </c>
      <c r="F597" s="19" t="s">
        <v>85</v>
      </c>
      <c r="G597" s="19">
        <v>8000</v>
      </c>
      <c r="H597" s="19">
        <v>30325</v>
      </c>
    </row>
    <row r="598" spans="1:8" ht="12.75" x14ac:dyDescent="0.2">
      <c r="A598" s="27">
        <v>46035</v>
      </c>
      <c r="B598" s="19" t="s">
        <v>445</v>
      </c>
      <c r="C598" s="19" t="s">
        <v>530</v>
      </c>
      <c r="D598" s="19" t="s">
        <v>143</v>
      </c>
      <c r="E598" s="19" t="s">
        <v>531</v>
      </c>
      <c r="F598" s="19" t="s">
        <v>85</v>
      </c>
      <c r="G598" s="19">
        <v>2125</v>
      </c>
      <c r="H598" s="19">
        <v>32450</v>
      </c>
    </row>
    <row r="599" spans="1:8" ht="12.75" x14ac:dyDescent="0.2">
      <c r="A599" s="27">
        <v>46035</v>
      </c>
      <c r="B599" s="19" t="s">
        <v>445</v>
      </c>
      <c r="C599" s="19">
        <v>1007</v>
      </c>
      <c r="D599" s="19" t="s">
        <v>155</v>
      </c>
      <c r="E599" s="19" t="s">
        <v>506</v>
      </c>
      <c r="F599" s="19" t="s">
        <v>85</v>
      </c>
      <c r="G599" s="19">
        <v>7916.67</v>
      </c>
      <c r="H599" s="19">
        <v>40366.67</v>
      </c>
    </row>
    <row r="600" spans="1:8" ht="12.75" x14ac:dyDescent="0.2">
      <c r="A600" s="27">
        <v>46035</v>
      </c>
      <c r="B600" s="19" t="s">
        <v>445</v>
      </c>
      <c r="C600" s="19">
        <v>6</v>
      </c>
      <c r="D600" s="19" t="s">
        <v>166</v>
      </c>
      <c r="E600" s="19" t="s">
        <v>506</v>
      </c>
      <c r="F600" s="19" t="s">
        <v>85</v>
      </c>
      <c r="G600" s="19">
        <v>2583</v>
      </c>
      <c r="H600" s="19">
        <v>42949.67</v>
      </c>
    </row>
    <row r="601" spans="1:8" ht="12.75" x14ac:dyDescent="0.2">
      <c r="A601" s="27">
        <v>46035</v>
      </c>
      <c r="B601" s="19" t="s">
        <v>445</v>
      </c>
      <c r="C601" s="19" t="s">
        <v>477</v>
      </c>
      <c r="D601" s="19" t="s">
        <v>160</v>
      </c>
      <c r="E601" s="19" t="s">
        <v>532</v>
      </c>
      <c r="F601" s="19" t="s">
        <v>85</v>
      </c>
      <c r="G601" s="19">
        <v>2437.5</v>
      </c>
      <c r="H601" s="19">
        <v>45387.17</v>
      </c>
    </row>
    <row r="602" spans="1:8" ht="12.75" x14ac:dyDescent="0.2">
      <c r="A602" s="27">
        <v>46035</v>
      </c>
      <c r="B602" s="19" t="s">
        <v>445</v>
      </c>
      <c r="C602" s="19"/>
      <c r="D602" s="19" t="s">
        <v>162</v>
      </c>
      <c r="E602" s="19" t="s">
        <v>540</v>
      </c>
      <c r="F602" s="19" t="s">
        <v>85</v>
      </c>
      <c r="G602" s="19">
        <v>3021</v>
      </c>
      <c r="H602" s="19">
        <v>48408.17</v>
      </c>
    </row>
    <row r="603" spans="1:8" ht="12.75" x14ac:dyDescent="0.2">
      <c r="A603" s="27">
        <v>46035</v>
      </c>
      <c r="B603" s="19" t="s">
        <v>445</v>
      </c>
      <c r="C603" s="19" t="s">
        <v>528</v>
      </c>
      <c r="D603" s="19" t="s">
        <v>140</v>
      </c>
      <c r="E603" s="19" t="s">
        <v>529</v>
      </c>
      <c r="F603" s="19" t="s">
        <v>85</v>
      </c>
      <c r="G603" s="19">
        <v>2000</v>
      </c>
      <c r="H603" s="19">
        <v>50408.17</v>
      </c>
    </row>
    <row r="604" spans="1:8" ht="12.75" x14ac:dyDescent="0.2">
      <c r="A604" s="27">
        <v>46035</v>
      </c>
      <c r="B604" s="19" t="s">
        <v>445</v>
      </c>
      <c r="C604" s="19">
        <v>6</v>
      </c>
      <c r="D604" s="19" t="s">
        <v>152</v>
      </c>
      <c r="E604" s="19" t="s">
        <v>506</v>
      </c>
      <c r="F604" s="19" t="s">
        <v>85</v>
      </c>
      <c r="G604" s="19">
        <v>6375</v>
      </c>
      <c r="H604" s="19">
        <v>56783.17</v>
      </c>
    </row>
    <row r="605" spans="1:8" ht="12.75" x14ac:dyDescent="0.2">
      <c r="A605" s="27">
        <v>46035</v>
      </c>
      <c r="B605" s="19" t="s">
        <v>445</v>
      </c>
      <c r="C605" s="19">
        <v>11326</v>
      </c>
      <c r="D605" s="19" t="s">
        <v>165</v>
      </c>
      <c r="E605" s="19" t="s">
        <v>538</v>
      </c>
      <c r="F605" s="19" t="s">
        <v>85</v>
      </c>
      <c r="G605" s="19">
        <v>4612.5</v>
      </c>
      <c r="H605" s="19">
        <v>61395.67</v>
      </c>
    </row>
    <row r="606" spans="1:8" ht="12.75" x14ac:dyDescent="0.2">
      <c r="A606" s="27">
        <v>46035</v>
      </c>
      <c r="B606" s="19" t="s">
        <v>445</v>
      </c>
      <c r="C606" s="19" t="s">
        <v>478</v>
      </c>
      <c r="D606" s="19" t="s">
        <v>161</v>
      </c>
      <c r="E606" s="19" t="s">
        <v>506</v>
      </c>
      <c r="F606" s="19" t="s">
        <v>85</v>
      </c>
      <c r="G606" s="19">
        <v>2583.34</v>
      </c>
      <c r="H606" s="19">
        <v>63979.01</v>
      </c>
    </row>
    <row r="607" spans="1:8" ht="12.75" x14ac:dyDescent="0.2">
      <c r="A607" s="27">
        <v>46037</v>
      </c>
      <c r="B607" s="19" t="s">
        <v>445</v>
      </c>
      <c r="C607" s="19" t="s">
        <v>475</v>
      </c>
      <c r="D607" s="19" t="s">
        <v>169</v>
      </c>
      <c r="E607" s="19" t="s">
        <v>506</v>
      </c>
      <c r="F607" s="19" t="s">
        <v>85</v>
      </c>
      <c r="G607" s="19">
        <v>5416.67</v>
      </c>
      <c r="H607" s="19">
        <v>69395.679999999993</v>
      </c>
    </row>
    <row r="608" spans="1:8" ht="12.75" x14ac:dyDescent="0.2">
      <c r="A608" s="27">
        <v>46037</v>
      </c>
      <c r="B608" s="19" t="s">
        <v>445</v>
      </c>
      <c r="C608" s="19">
        <v>7</v>
      </c>
      <c r="D608" s="19" t="s">
        <v>168</v>
      </c>
      <c r="E608" s="19" t="s">
        <v>506</v>
      </c>
      <c r="F608" s="19" t="s">
        <v>85</v>
      </c>
      <c r="G608" s="19">
        <v>5417</v>
      </c>
      <c r="H608" s="19">
        <v>74812.679999999993</v>
      </c>
    </row>
    <row r="609" spans="1:8" ht="12.75" x14ac:dyDescent="0.2">
      <c r="A609" s="27">
        <v>46037</v>
      </c>
      <c r="B609" s="19" t="s">
        <v>445</v>
      </c>
      <c r="C609" s="19">
        <v>116</v>
      </c>
      <c r="D609" s="19" t="s">
        <v>86</v>
      </c>
      <c r="E609" s="19" t="s">
        <v>506</v>
      </c>
      <c r="F609" s="19" t="s">
        <v>85</v>
      </c>
      <c r="G609" s="19">
        <v>12400</v>
      </c>
      <c r="H609" s="19">
        <v>87212.68</v>
      </c>
    </row>
    <row r="610" spans="1:8" ht="12.75" x14ac:dyDescent="0.2">
      <c r="A610" s="27">
        <v>46037</v>
      </c>
      <c r="B610" s="19" t="s">
        <v>445</v>
      </c>
      <c r="C610" s="19">
        <v>116</v>
      </c>
      <c r="D610" s="19" t="s">
        <v>86</v>
      </c>
      <c r="E610" s="19" t="s">
        <v>539</v>
      </c>
      <c r="F610" s="19" t="s">
        <v>85</v>
      </c>
      <c r="G610" s="19">
        <v>-1737.48</v>
      </c>
      <c r="H610" s="19">
        <v>85475.199999999997</v>
      </c>
    </row>
    <row r="611" spans="1:8" ht="12.75" x14ac:dyDescent="0.2">
      <c r="A611" s="27">
        <v>46037</v>
      </c>
      <c r="B611" s="19" t="s">
        <v>445</v>
      </c>
      <c r="C611" s="19" t="s">
        <v>533</v>
      </c>
      <c r="D611" s="19" t="s">
        <v>170</v>
      </c>
      <c r="E611" s="19" t="s">
        <v>534</v>
      </c>
      <c r="F611" s="19" t="s">
        <v>85</v>
      </c>
      <c r="G611" s="19">
        <v>6250</v>
      </c>
      <c r="H611" s="19">
        <v>91725.2</v>
      </c>
    </row>
    <row r="612" spans="1:8" ht="12.75" x14ac:dyDescent="0.2">
      <c r="A612" s="27">
        <v>46038</v>
      </c>
      <c r="B612" s="19" t="s">
        <v>445</v>
      </c>
      <c r="C612" s="19" t="s">
        <v>507</v>
      </c>
      <c r="D612" s="19" t="s">
        <v>198</v>
      </c>
      <c r="E612" s="19" t="s">
        <v>542</v>
      </c>
      <c r="F612" s="19" t="s">
        <v>85</v>
      </c>
      <c r="G612" s="19">
        <v>8500</v>
      </c>
      <c r="H612" s="19">
        <v>100225.2</v>
      </c>
    </row>
    <row r="613" spans="1:8" ht="12.75" x14ac:dyDescent="0.2">
      <c r="A613" s="27">
        <v>46045</v>
      </c>
      <c r="B613" s="19" t="s">
        <v>445</v>
      </c>
      <c r="C613" s="19">
        <v>12226</v>
      </c>
      <c r="D613" s="19" t="s">
        <v>154</v>
      </c>
      <c r="E613" s="19" t="s">
        <v>547</v>
      </c>
      <c r="F613" s="19" t="s">
        <v>85</v>
      </c>
      <c r="G613" s="19">
        <v>32.590000000000003</v>
      </c>
      <c r="H613" s="19">
        <v>100257.79</v>
      </c>
    </row>
    <row r="614" spans="1:8" ht="12.75" x14ac:dyDescent="0.2">
      <c r="A614" s="27">
        <v>46048</v>
      </c>
      <c r="B614" s="19" t="s">
        <v>445</v>
      </c>
      <c r="C614" s="19">
        <v>423</v>
      </c>
      <c r="D614" s="19" t="s">
        <v>159</v>
      </c>
      <c r="E614" s="19" t="s">
        <v>551</v>
      </c>
      <c r="F614" s="19" t="s">
        <v>85</v>
      </c>
      <c r="G614" s="19">
        <v>4000</v>
      </c>
      <c r="H614" s="19">
        <v>104257.79</v>
      </c>
    </row>
    <row r="615" spans="1:8" ht="12.75" x14ac:dyDescent="0.2">
      <c r="A615" s="27">
        <v>46049</v>
      </c>
      <c r="B615" s="19" t="s">
        <v>445</v>
      </c>
      <c r="C615" s="19">
        <v>1007</v>
      </c>
      <c r="D615" s="19" t="s">
        <v>155</v>
      </c>
      <c r="E615" s="19" t="s">
        <v>506</v>
      </c>
      <c r="F615" s="19" t="s">
        <v>85</v>
      </c>
      <c r="G615" s="19">
        <v>7916.67</v>
      </c>
      <c r="H615" s="19">
        <v>112174.46</v>
      </c>
    </row>
    <row r="616" spans="1:8" ht="12.75" x14ac:dyDescent="0.2">
      <c r="A616" s="27">
        <v>46050</v>
      </c>
      <c r="B616" s="19" t="s">
        <v>445</v>
      </c>
      <c r="C616" s="19">
        <v>8</v>
      </c>
      <c r="D616" s="19" t="s">
        <v>152</v>
      </c>
      <c r="E616" s="19" t="s">
        <v>506</v>
      </c>
      <c r="F616" s="19" t="s">
        <v>85</v>
      </c>
      <c r="G616" s="19">
        <v>6375</v>
      </c>
      <c r="H616" s="19">
        <v>118549.46</v>
      </c>
    </row>
    <row r="617" spans="1:8" ht="12.75" x14ac:dyDescent="0.2">
      <c r="A617" s="27">
        <v>46050</v>
      </c>
      <c r="B617" s="19" t="s">
        <v>445</v>
      </c>
      <c r="C617" s="19" t="s">
        <v>545</v>
      </c>
      <c r="D617" s="19" t="s">
        <v>140</v>
      </c>
      <c r="E617" s="19" t="s">
        <v>546</v>
      </c>
      <c r="F617" s="19" t="s">
        <v>85</v>
      </c>
      <c r="G617" s="19">
        <v>2000</v>
      </c>
      <c r="H617" s="19">
        <v>120549.46</v>
      </c>
    </row>
    <row r="618" spans="1:8" ht="12.75" x14ac:dyDescent="0.2">
      <c r="A618" s="27">
        <v>46050</v>
      </c>
      <c r="B618" s="19" t="s">
        <v>445</v>
      </c>
      <c r="C618" s="19" t="s">
        <v>491</v>
      </c>
      <c r="D618" s="19" t="s">
        <v>160</v>
      </c>
      <c r="E618" s="19" t="s">
        <v>506</v>
      </c>
      <c r="F618" s="19" t="s">
        <v>85</v>
      </c>
      <c r="G618" s="19">
        <v>2437.5</v>
      </c>
      <c r="H618" s="19">
        <v>122986.96</v>
      </c>
    </row>
    <row r="619" spans="1:8" ht="12.75" x14ac:dyDescent="0.2">
      <c r="A619" s="27">
        <v>46050</v>
      </c>
      <c r="B619" s="19" t="s">
        <v>445</v>
      </c>
      <c r="C619" s="19" t="s">
        <v>488</v>
      </c>
      <c r="D619" s="19" t="s">
        <v>171</v>
      </c>
      <c r="E619" s="19" t="s">
        <v>506</v>
      </c>
      <c r="F619" s="19" t="s">
        <v>85</v>
      </c>
      <c r="G619" s="19">
        <v>6042</v>
      </c>
      <c r="H619" s="19">
        <v>129028.96</v>
      </c>
    </row>
    <row r="620" spans="1:8" ht="12.75" x14ac:dyDescent="0.2">
      <c r="A620" s="27">
        <v>46050</v>
      </c>
      <c r="B620" s="19" t="s">
        <v>445</v>
      </c>
      <c r="C620" s="19" t="s">
        <v>489</v>
      </c>
      <c r="D620" s="19" t="s">
        <v>161</v>
      </c>
      <c r="E620" s="19" t="s">
        <v>506</v>
      </c>
      <c r="F620" s="19" t="s">
        <v>85</v>
      </c>
      <c r="G620" s="19">
        <v>2583.34</v>
      </c>
      <c r="H620" s="19">
        <v>131612.29999999999</v>
      </c>
    </row>
    <row r="621" spans="1:8" ht="12.75" x14ac:dyDescent="0.2">
      <c r="A621" s="27">
        <v>46050</v>
      </c>
      <c r="B621" s="19" t="s">
        <v>445</v>
      </c>
      <c r="C621" s="19" t="s">
        <v>549</v>
      </c>
      <c r="D621" s="19" t="s">
        <v>156</v>
      </c>
      <c r="E621" s="19" t="s">
        <v>550</v>
      </c>
      <c r="F621" s="19" t="s">
        <v>85</v>
      </c>
      <c r="G621" s="19">
        <v>8000</v>
      </c>
      <c r="H621" s="19">
        <v>139612.29999999999</v>
      </c>
    </row>
    <row r="622" spans="1:8" ht="12.75" x14ac:dyDescent="0.2">
      <c r="A622" s="27">
        <v>46050</v>
      </c>
      <c r="B622" s="19" t="s">
        <v>445</v>
      </c>
      <c r="C622" s="19">
        <v>7</v>
      </c>
      <c r="D622" s="19" t="s">
        <v>166</v>
      </c>
      <c r="E622" s="19" t="s">
        <v>506</v>
      </c>
      <c r="F622" s="19" t="s">
        <v>85</v>
      </c>
      <c r="G622" s="19">
        <v>2583</v>
      </c>
      <c r="H622" s="19">
        <v>142195.29999999999</v>
      </c>
    </row>
    <row r="623" spans="1:8" ht="12.75" x14ac:dyDescent="0.2">
      <c r="A623" s="27">
        <v>46050</v>
      </c>
      <c r="B623" s="19" t="s">
        <v>445</v>
      </c>
      <c r="C623" s="19" t="s">
        <v>552</v>
      </c>
      <c r="D623" s="19" t="s">
        <v>153</v>
      </c>
      <c r="E623" s="19" t="s">
        <v>553</v>
      </c>
      <c r="F623" s="19" t="s">
        <v>85</v>
      </c>
      <c r="G623" s="19">
        <v>2800</v>
      </c>
      <c r="H623" s="19">
        <v>144995.29999999999</v>
      </c>
    </row>
    <row r="624" spans="1:8" ht="12.75" x14ac:dyDescent="0.2">
      <c r="A624" s="27">
        <v>46050</v>
      </c>
      <c r="B624" s="19" t="s">
        <v>445</v>
      </c>
      <c r="C624" s="19" t="s">
        <v>543</v>
      </c>
      <c r="D624" s="19" t="s">
        <v>143</v>
      </c>
      <c r="E624" s="19" t="s">
        <v>544</v>
      </c>
      <c r="F624" s="19" t="s">
        <v>85</v>
      </c>
      <c r="G624" s="19">
        <v>2125</v>
      </c>
      <c r="H624" s="19">
        <v>147120.29999999999</v>
      </c>
    </row>
    <row r="625" spans="1:8" ht="12.75" x14ac:dyDescent="0.2">
      <c r="A625" s="27">
        <v>46050</v>
      </c>
      <c r="B625" s="19" t="s">
        <v>445</v>
      </c>
      <c r="C625" s="19" t="s">
        <v>490</v>
      </c>
      <c r="D625" s="19" t="s">
        <v>154</v>
      </c>
      <c r="E625" s="19" t="s">
        <v>506</v>
      </c>
      <c r="F625" s="19" t="s">
        <v>85</v>
      </c>
      <c r="G625" s="19">
        <v>3125</v>
      </c>
      <c r="H625" s="19">
        <v>150245.29999999999</v>
      </c>
    </row>
    <row r="626" spans="1:8" ht="12.75" x14ac:dyDescent="0.2">
      <c r="A626" s="27">
        <v>46051</v>
      </c>
      <c r="B626" s="19" t="s">
        <v>445</v>
      </c>
      <c r="C626" s="19">
        <v>12926</v>
      </c>
      <c r="D626" s="19" t="s">
        <v>165</v>
      </c>
      <c r="E626" s="19" t="s">
        <v>548</v>
      </c>
      <c r="F626" s="19" t="s">
        <v>85</v>
      </c>
      <c r="G626" s="19">
        <v>6075</v>
      </c>
      <c r="H626" s="19">
        <v>156320.29999999999</v>
      </c>
    </row>
    <row r="627" spans="1:8" ht="12.75" x14ac:dyDescent="0.2">
      <c r="A627" s="27">
        <v>46053</v>
      </c>
      <c r="B627" s="19" t="s">
        <v>445</v>
      </c>
      <c r="C627" s="19">
        <v>118</v>
      </c>
      <c r="D627" s="19" t="s">
        <v>86</v>
      </c>
      <c r="E627" s="19" t="s">
        <v>506</v>
      </c>
      <c r="F627" s="19" t="s">
        <v>85</v>
      </c>
      <c r="G627" s="19">
        <v>12400</v>
      </c>
      <c r="H627" s="19">
        <v>168720.3</v>
      </c>
    </row>
    <row r="628" spans="1:8" ht="12.75" x14ac:dyDescent="0.2">
      <c r="A628" s="27">
        <v>46053</v>
      </c>
      <c r="B628" s="19" t="s">
        <v>445</v>
      </c>
      <c r="C628" s="19" t="s">
        <v>492</v>
      </c>
      <c r="D628" s="19" t="s">
        <v>169</v>
      </c>
      <c r="E628" s="19" t="s">
        <v>506</v>
      </c>
      <c r="F628" s="19" t="s">
        <v>85</v>
      </c>
      <c r="G628" s="19">
        <v>5416.67</v>
      </c>
      <c r="H628" s="19">
        <v>174136.97</v>
      </c>
    </row>
    <row r="629" spans="1:8" ht="12.75" x14ac:dyDescent="0.2">
      <c r="A629" s="27">
        <v>46053</v>
      </c>
      <c r="B629" s="19" t="s">
        <v>445</v>
      </c>
      <c r="C629" s="19" t="s">
        <v>554</v>
      </c>
      <c r="D629" s="19" t="s">
        <v>170</v>
      </c>
      <c r="E629" s="19" t="s">
        <v>555</v>
      </c>
      <c r="F629" s="19" t="s">
        <v>85</v>
      </c>
      <c r="G629" s="19">
        <v>6250</v>
      </c>
      <c r="H629" s="19">
        <v>180386.97</v>
      </c>
    </row>
    <row r="630" spans="1:8" ht="12.75" x14ac:dyDescent="0.2">
      <c r="A630" s="27">
        <v>46053</v>
      </c>
      <c r="B630" s="19" t="s">
        <v>445</v>
      </c>
      <c r="C630" s="19">
        <v>8</v>
      </c>
      <c r="D630" s="19" t="s">
        <v>168</v>
      </c>
      <c r="E630" s="19" t="s">
        <v>506</v>
      </c>
      <c r="F630" s="19" t="s">
        <v>85</v>
      </c>
      <c r="G630" s="19">
        <v>5417</v>
      </c>
      <c r="H630" s="19">
        <v>185803.97</v>
      </c>
    </row>
    <row r="631" spans="1:8" ht="12.75" x14ac:dyDescent="0.2">
      <c r="A631" s="15" t="s">
        <v>556</v>
      </c>
      <c r="B631" s="16"/>
      <c r="C631" s="16"/>
      <c r="D631" s="16"/>
      <c r="E631" s="16"/>
      <c r="F631" s="16"/>
      <c r="G631" s="16">
        <v>185803.97</v>
      </c>
      <c r="H631" s="16"/>
    </row>
    <row r="632" spans="1:8" ht="12.75" x14ac:dyDescent="0.2">
      <c r="A632" s="15" t="s">
        <v>557</v>
      </c>
      <c r="B632" s="16"/>
      <c r="C632" s="16"/>
      <c r="D632" s="16"/>
      <c r="E632" s="16"/>
      <c r="F632" s="16"/>
      <c r="G632" s="16">
        <v>189003.97</v>
      </c>
      <c r="H632" s="16"/>
    </row>
    <row r="633" spans="1:8" ht="12.75" x14ac:dyDescent="0.2">
      <c r="A633" s="12" t="s">
        <v>196</v>
      </c>
      <c r="B633" s="13"/>
      <c r="C633" s="13"/>
      <c r="D633" s="13"/>
      <c r="E633" s="13"/>
      <c r="F633" s="13"/>
      <c r="G633" s="13"/>
      <c r="H633" s="13"/>
    </row>
    <row r="634" spans="1:8" ht="12.75" x14ac:dyDescent="0.2">
      <c r="A634" s="27">
        <v>46049</v>
      </c>
      <c r="B634" s="19" t="s">
        <v>76</v>
      </c>
      <c r="C634" s="19"/>
      <c r="D634" s="19" t="s">
        <v>121</v>
      </c>
      <c r="E634" s="19" t="s">
        <v>195</v>
      </c>
      <c r="F634" s="19" t="s">
        <v>71</v>
      </c>
      <c r="G634" s="19">
        <v>83.43</v>
      </c>
      <c r="H634" s="19">
        <v>83.43</v>
      </c>
    </row>
    <row r="635" spans="1:8" ht="12.75" x14ac:dyDescent="0.2">
      <c r="A635" s="15" t="s">
        <v>558</v>
      </c>
      <c r="B635" s="16"/>
      <c r="C635" s="16"/>
      <c r="D635" s="16"/>
      <c r="E635" s="16"/>
      <c r="F635" s="16"/>
      <c r="G635" s="16">
        <v>83.43</v>
      </c>
      <c r="H635" s="16"/>
    </row>
    <row r="636" spans="1:8" ht="12.75" x14ac:dyDescent="0.2">
      <c r="A636" s="12" t="s">
        <v>559</v>
      </c>
      <c r="B636" s="13"/>
      <c r="C636" s="13"/>
      <c r="D636" s="13"/>
      <c r="E636" s="13"/>
      <c r="F636" s="13"/>
      <c r="G636" s="13"/>
      <c r="H636" s="13"/>
    </row>
    <row r="637" spans="1:8" ht="12.75" x14ac:dyDescent="0.2">
      <c r="A637" s="15" t="s">
        <v>560</v>
      </c>
      <c r="B637" s="16"/>
      <c r="C637" s="16"/>
      <c r="D637" s="16"/>
      <c r="E637" s="16"/>
      <c r="F637" s="16"/>
      <c r="G637" s="16"/>
      <c r="H637" s="16"/>
    </row>
    <row r="638" spans="1:8" ht="12.75" x14ac:dyDescent="0.2">
      <c r="A638" s="27">
        <v>46029</v>
      </c>
      <c r="B638" s="19" t="s">
        <v>109</v>
      </c>
      <c r="C638" s="19" t="s">
        <v>83</v>
      </c>
      <c r="D638" s="19" t="s">
        <v>110</v>
      </c>
      <c r="E638" s="19" t="s">
        <v>561</v>
      </c>
      <c r="F638" s="19" t="s">
        <v>112</v>
      </c>
      <c r="G638" s="19">
        <v>1660.2</v>
      </c>
      <c r="H638" s="19">
        <v>1660.2</v>
      </c>
    </row>
    <row r="639" spans="1:8" ht="12.75" x14ac:dyDescent="0.2">
      <c r="A639" s="27">
        <v>46037</v>
      </c>
      <c r="B639" s="19" t="s">
        <v>109</v>
      </c>
      <c r="C639" s="19" t="s">
        <v>83</v>
      </c>
      <c r="D639" s="19" t="s">
        <v>110</v>
      </c>
      <c r="E639" s="19" t="s">
        <v>561</v>
      </c>
      <c r="F639" s="19" t="s">
        <v>112</v>
      </c>
      <c r="G639" s="19">
        <v>1618.2</v>
      </c>
      <c r="H639" s="19">
        <v>3278.4</v>
      </c>
    </row>
    <row r="640" spans="1:8" ht="12.75" x14ac:dyDescent="0.2">
      <c r="A640" s="27">
        <v>46037</v>
      </c>
      <c r="B640" s="19" t="s">
        <v>109</v>
      </c>
      <c r="C640" s="19" t="s">
        <v>83</v>
      </c>
      <c r="D640" s="19" t="s">
        <v>163</v>
      </c>
      <c r="E640" s="19" t="s">
        <v>561</v>
      </c>
      <c r="F640" s="19" t="s">
        <v>112</v>
      </c>
      <c r="G640" s="19">
        <v>1660.2</v>
      </c>
      <c r="H640" s="19">
        <v>4938.6000000000004</v>
      </c>
    </row>
    <row r="641" spans="1:8" ht="12.75" x14ac:dyDescent="0.2">
      <c r="A641" s="27">
        <v>46053</v>
      </c>
      <c r="B641" s="19" t="s">
        <v>109</v>
      </c>
      <c r="C641" s="19" t="s">
        <v>83</v>
      </c>
      <c r="D641" s="19" t="s">
        <v>110</v>
      </c>
      <c r="E641" s="19" t="s">
        <v>561</v>
      </c>
      <c r="F641" s="19" t="s">
        <v>112</v>
      </c>
      <c r="G641" s="19">
        <v>1618.2</v>
      </c>
      <c r="H641" s="19">
        <v>6556.8</v>
      </c>
    </row>
    <row r="642" spans="1:8" ht="12.75" x14ac:dyDescent="0.2">
      <c r="A642" s="27">
        <v>46053</v>
      </c>
      <c r="B642" s="19" t="s">
        <v>109</v>
      </c>
      <c r="C642" s="19" t="s">
        <v>83</v>
      </c>
      <c r="D642" s="19" t="s">
        <v>163</v>
      </c>
      <c r="E642" s="19" t="s">
        <v>561</v>
      </c>
      <c r="F642" s="19" t="s">
        <v>112</v>
      </c>
      <c r="G642" s="19">
        <v>1618.2</v>
      </c>
      <c r="H642" s="19">
        <v>8175</v>
      </c>
    </row>
    <row r="643" spans="1:8" ht="12.75" x14ac:dyDescent="0.2">
      <c r="A643" s="15" t="s">
        <v>562</v>
      </c>
      <c r="B643" s="16"/>
      <c r="C643" s="16"/>
      <c r="D643" s="16"/>
      <c r="E643" s="16"/>
      <c r="F643" s="16"/>
      <c r="G643" s="16">
        <v>8175</v>
      </c>
      <c r="H643" s="16"/>
    </row>
    <row r="644" spans="1:8" ht="12.75" x14ac:dyDescent="0.2">
      <c r="A644" s="15" t="s">
        <v>563</v>
      </c>
      <c r="B644" s="16"/>
      <c r="C644" s="16"/>
      <c r="D644" s="16"/>
      <c r="E644" s="16"/>
      <c r="F644" s="16"/>
      <c r="G644" s="16"/>
      <c r="H644" s="16"/>
    </row>
    <row r="645" spans="1:8" ht="12.75" x14ac:dyDescent="0.2">
      <c r="A645" s="27">
        <v>46029</v>
      </c>
      <c r="B645" s="19" t="s">
        <v>109</v>
      </c>
      <c r="C645" s="19" t="s">
        <v>83</v>
      </c>
      <c r="D645" s="19" t="s">
        <v>110</v>
      </c>
      <c r="E645" s="19" t="s">
        <v>564</v>
      </c>
      <c r="F645" s="19" t="s">
        <v>112</v>
      </c>
      <c r="G645" s="19">
        <v>12400</v>
      </c>
      <c r="H645" s="19">
        <v>12400</v>
      </c>
    </row>
    <row r="646" spans="1:8" ht="12.75" x14ac:dyDescent="0.2">
      <c r="A646" s="27">
        <v>46037</v>
      </c>
      <c r="B646" s="19" t="s">
        <v>109</v>
      </c>
      <c r="C646" s="19" t="s">
        <v>83</v>
      </c>
      <c r="D646" s="19" t="s">
        <v>163</v>
      </c>
      <c r="E646" s="19" t="s">
        <v>564</v>
      </c>
      <c r="F646" s="19" t="s">
        <v>112</v>
      </c>
      <c r="G646" s="19">
        <v>12400</v>
      </c>
      <c r="H646" s="19">
        <v>24800</v>
      </c>
    </row>
    <row r="647" spans="1:8" ht="12.75" x14ac:dyDescent="0.2">
      <c r="A647" s="27">
        <v>46037</v>
      </c>
      <c r="B647" s="19" t="s">
        <v>109</v>
      </c>
      <c r="C647" s="19" t="s">
        <v>83</v>
      </c>
      <c r="D647" s="19" t="s">
        <v>110</v>
      </c>
      <c r="E647" s="19" t="s">
        <v>564</v>
      </c>
      <c r="F647" s="19" t="s">
        <v>112</v>
      </c>
      <c r="G647" s="19">
        <v>12400</v>
      </c>
      <c r="H647" s="19">
        <v>37200</v>
      </c>
    </row>
    <row r="648" spans="1:8" ht="12.75" x14ac:dyDescent="0.2">
      <c r="A648" s="27">
        <v>46053</v>
      </c>
      <c r="B648" s="19" t="s">
        <v>109</v>
      </c>
      <c r="C648" s="19" t="s">
        <v>83</v>
      </c>
      <c r="D648" s="19" t="s">
        <v>163</v>
      </c>
      <c r="E648" s="19" t="s">
        <v>564</v>
      </c>
      <c r="F648" s="19" t="s">
        <v>112</v>
      </c>
      <c r="G648" s="19">
        <v>12400</v>
      </c>
      <c r="H648" s="19">
        <v>49600</v>
      </c>
    </row>
    <row r="649" spans="1:8" ht="12.75" x14ac:dyDescent="0.2">
      <c r="A649" s="27">
        <v>46053</v>
      </c>
      <c r="B649" s="19" t="s">
        <v>109</v>
      </c>
      <c r="C649" s="19" t="s">
        <v>83</v>
      </c>
      <c r="D649" s="19" t="s">
        <v>110</v>
      </c>
      <c r="E649" s="19" t="s">
        <v>564</v>
      </c>
      <c r="F649" s="19" t="s">
        <v>112</v>
      </c>
      <c r="G649" s="19">
        <v>12400</v>
      </c>
      <c r="H649" s="19">
        <v>62000</v>
      </c>
    </row>
    <row r="650" spans="1:8" ht="12.75" x14ac:dyDescent="0.2">
      <c r="A650" s="15" t="s">
        <v>565</v>
      </c>
      <c r="B650" s="16"/>
      <c r="C650" s="16"/>
      <c r="D650" s="16"/>
      <c r="E650" s="16"/>
      <c r="F650" s="16"/>
      <c r="G650" s="16">
        <v>62000</v>
      </c>
      <c r="H650" s="16"/>
    </row>
    <row r="651" spans="1:8" ht="12.75" x14ac:dyDescent="0.2">
      <c r="A651" s="15" t="s">
        <v>566</v>
      </c>
      <c r="B651" s="16"/>
      <c r="C651" s="16"/>
      <c r="D651" s="16"/>
      <c r="E651" s="16"/>
      <c r="F651" s="16"/>
      <c r="G651" s="16">
        <v>70175</v>
      </c>
      <c r="H651" s="16"/>
    </row>
    <row r="652" spans="1:8" ht="12.75" x14ac:dyDescent="0.2">
      <c r="A652" s="12" t="s">
        <v>567</v>
      </c>
      <c r="B652" s="13"/>
      <c r="C652" s="13"/>
      <c r="D652" s="13"/>
      <c r="E652" s="13"/>
      <c r="F652" s="13"/>
      <c r="G652" s="13"/>
      <c r="H652" s="13"/>
    </row>
    <row r="653" spans="1:8" ht="12.75" x14ac:dyDescent="0.2">
      <c r="A653" s="27">
        <v>46046</v>
      </c>
      <c r="B653" s="19" t="s">
        <v>445</v>
      </c>
      <c r="C653" s="19" t="s">
        <v>568</v>
      </c>
      <c r="D653" s="19" t="s">
        <v>187</v>
      </c>
      <c r="E653" s="19" t="s">
        <v>569</v>
      </c>
      <c r="F653" s="19" t="s">
        <v>85</v>
      </c>
      <c r="G653" s="19">
        <v>38240</v>
      </c>
      <c r="H653" s="19">
        <v>38240</v>
      </c>
    </row>
    <row r="654" spans="1:8" ht="12.75" x14ac:dyDescent="0.2">
      <c r="A654" s="15" t="s">
        <v>570</v>
      </c>
      <c r="B654" s="16"/>
      <c r="C654" s="16"/>
      <c r="D654" s="16"/>
      <c r="E654" s="16"/>
      <c r="F654" s="16"/>
      <c r="G654" s="16">
        <v>38240</v>
      </c>
      <c r="H654" s="16"/>
    </row>
    <row r="655" spans="1:8" ht="12.75" x14ac:dyDescent="0.2">
      <c r="A655" s="12" t="s">
        <v>115</v>
      </c>
      <c r="B655" s="13"/>
      <c r="C655" s="13"/>
      <c r="D655" s="13"/>
      <c r="E655" s="13"/>
      <c r="F655" s="13"/>
      <c r="G655" s="13"/>
      <c r="H655" s="13"/>
    </row>
    <row r="656" spans="1:8" ht="12.75" x14ac:dyDescent="0.2">
      <c r="A656" s="27">
        <v>46029</v>
      </c>
      <c r="B656" s="19" t="s">
        <v>76</v>
      </c>
      <c r="C656" s="19"/>
      <c r="D656" s="19" t="s">
        <v>113</v>
      </c>
      <c r="E656" s="19" t="s">
        <v>114</v>
      </c>
      <c r="F656" s="19" t="s">
        <v>71</v>
      </c>
      <c r="G656" s="19">
        <v>8.9700000000000006</v>
      </c>
      <c r="H656" s="19">
        <v>8.9700000000000006</v>
      </c>
    </row>
    <row r="657" spans="1:8" ht="12.75" x14ac:dyDescent="0.2">
      <c r="A657" s="27">
        <v>46036</v>
      </c>
      <c r="B657" s="19" t="s">
        <v>76</v>
      </c>
      <c r="C657" s="19"/>
      <c r="D657" s="19" t="s">
        <v>113</v>
      </c>
      <c r="E657" s="19" t="s">
        <v>114</v>
      </c>
      <c r="F657" s="19" t="s">
        <v>71</v>
      </c>
      <c r="G657" s="19">
        <v>8.1999999999999993</v>
      </c>
      <c r="H657" s="19">
        <v>17.170000000000002</v>
      </c>
    </row>
    <row r="658" spans="1:8" ht="12.75" x14ac:dyDescent="0.2">
      <c r="A658" s="27">
        <v>46041</v>
      </c>
      <c r="B658" s="19" t="s">
        <v>76</v>
      </c>
      <c r="C658" s="19"/>
      <c r="D658" s="19" t="s">
        <v>113</v>
      </c>
      <c r="E658" s="19" t="s">
        <v>114</v>
      </c>
      <c r="F658" s="19" t="s">
        <v>71</v>
      </c>
      <c r="G658" s="19">
        <v>31.1</v>
      </c>
      <c r="H658" s="19">
        <v>48.27</v>
      </c>
    </row>
    <row r="659" spans="1:8" ht="12.75" x14ac:dyDescent="0.2">
      <c r="A659" s="27">
        <v>46042</v>
      </c>
      <c r="B659" s="19" t="s">
        <v>76</v>
      </c>
      <c r="C659" s="19"/>
      <c r="D659" s="19" t="s">
        <v>98</v>
      </c>
      <c r="E659" s="19" t="s">
        <v>177</v>
      </c>
      <c r="F659" s="19" t="s">
        <v>71</v>
      </c>
      <c r="G659" s="19">
        <v>10</v>
      </c>
      <c r="H659" s="19">
        <v>58.27</v>
      </c>
    </row>
    <row r="660" spans="1:8" ht="12.75" x14ac:dyDescent="0.2">
      <c r="A660" s="27">
        <v>46042</v>
      </c>
      <c r="B660" s="19" t="s">
        <v>76</v>
      </c>
      <c r="C660" s="19"/>
      <c r="D660" s="19" t="s">
        <v>98</v>
      </c>
      <c r="E660" s="19" t="s">
        <v>177</v>
      </c>
      <c r="F660" s="19" t="s">
        <v>71</v>
      </c>
      <c r="G660" s="19">
        <v>163.72999999999999</v>
      </c>
      <c r="H660" s="19">
        <v>222</v>
      </c>
    </row>
    <row r="661" spans="1:8" ht="12.75" x14ac:dyDescent="0.2">
      <c r="A661" s="27">
        <v>46042</v>
      </c>
      <c r="B661" s="19" t="s">
        <v>76</v>
      </c>
      <c r="C661" s="19"/>
      <c r="D661" s="19" t="s">
        <v>98</v>
      </c>
      <c r="E661" s="19" t="s">
        <v>177</v>
      </c>
      <c r="F661" s="19" t="s">
        <v>71</v>
      </c>
      <c r="G661" s="19">
        <v>10</v>
      </c>
      <c r="H661" s="19">
        <v>232</v>
      </c>
    </row>
    <row r="662" spans="1:8" ht="12.75" x14ac:dyDescent="0.2">
      <c r="A662" s="27">
        <v>46042</v>
      </c>
      <c r="B662" s="19" t="s">
        <v>76</v>
      </c>
      <c r="C662" s="19"/>
      <c r="D662" s="19" t="s">
        <v>98</v>
      </c>
      <c r="E662" s="19" t="s">
        <v>177</v>
      </c>
      <c r="F662" s="19" t="s">
        <v>71</v>
      </c>
      <c r="G662" s="19">
        <v>10</v>
      </c>
      <c r="H662" s="19">
        <v>242</v>
      </c>
    </row>
    <row r="663" spans="1:8" ht="12.75" x14ac:dyDescent="0.2">
      <c r="A663" s="27">
        <v>46042</v>
      </c>
      <c r="B663" s="19" t="s">
        <v>76</v>
      </c>
      <c r="C663" s="19"/>
      <c r="D663" s="19" t="s">
        <v>98</v>
      </c>
      <c r="E663" s="19" t="s">
        <v>177</v>
      </c>
      <c r="F663" s="19" t="s">
        <v>71</v>
      </c>
      <c r="G663" s="19">
        <v>10</v>
      </c>
      <c r="H663" s="19">
        <v>252</v>
      </c>
    </row>
    <row r="664" spans="1:8" ht="12.75" x14ac:dyDescent="0.2">
      <c r="A664" s="27">
        <v>46042</v>
      </c>
      <c r="B664" s="19" t="s">
        <v>76</v>
      </c>
      <c r="C664" s="19"/>
      <c r="D664" s="19" t="s">
        <v>98</v>
      </c>
      <c r="E664" s="19" t="s">
        <v>177</v>
      </c>
      <c r="F664" s="19" t="s">
        <v>71</v>
      </c>
      <c r="G664" s="19">
        <v>163.72999999999999</v>
      </c>
      <c r="H664" s="19">
        <v>415.73</v>
      </c>
    </row>
    <row r="665" spans="1:8" ht="12.75" x14ac:dyDescent="0.2">
      <c r="A665" s="27">
        <v>46042</v>
      </c>
      <c r="B665" s="19" t="s">
        <v>76</v>
      </c>
      <c r="C665" s="19"/>
      <c r="D665" s="19" t="s">
        <v>98</v>
      </c>
      <c r="E665" s="19" t="s">
        <v>177</v>
      </c>
      <c r="F665" s="19" t="s">
        <v>71</v>
      </c>
      <c r="G665" s="19">
        <v>10</v>
      </c>
      <c r="H665" s="19">
        <v>425.73</v>
      </c>
    </row>
    <row r="666" spans="1:8" ht="12.75" x14ac:dyDescent="0.2">
      <c r="A666" s="27">
        <v>46042</v>
      </c>
      <c r="B666" s="19" t="s">
        <v>76</v>
      </c>
      <c r="C666" s="19"/>
      <c r="D666" s="19" t="s">
        <v>98</v>
      </c>
      <c r="E666" s="19" t="s">
        <v>177</v>
      </c>
      <c r="F666" s="19" t="s">
        <v>71</v>
      </c>
      <c r="G666" s="19">
        <v>163.72999999999999</v>
      </c>
      <c r="H666" s="19">
        <v>589.46</v>
      </c>
    </row>
    <row r="667" spans="1:8" ht="12.75" x14ac:dyDescent="0.2">
      <c r="A667" s="27">
        <v>46042</v>
      </c>
      <c r="B667" s="19" t="s">
        <v>76</v>
      </c>
      <c r="C667" s="19"/>
      <c r="D667" s="19" t="s">
        <v>98</v>
      </c>
      <c r="E667" s="19" t="s">
        <v>177</v>
      </c>
      <c r="F667" s="19" t="s">
        <v>71</v>
      </c>
      <c r="G667" s="19">
        <v>163.72999999999999</v>
      </c>
      <c r="H667" s="19">
        <v>753.19</v>
      </c>
    </row>
    <row r="668" spans="1:8" ht="12.75" x14ac:dyDescent="0.2">
      <c r="A668" s="27">
        <v>46042</v>
      </c>
      <c r="B668" s="19" t="s">
        <v>76</v>
      </c>
      <c r="C668" s="19"/>
      <c r="D668" s="19" t="s">
        <v>98</v>
      </c>
      <c r="E668" s="19" t="s">
        <v>177</v>
      </c>
      <c r="F668" s="19" t="s">
        <v>71</v>
      </c>
      <c r="G668" s="19">
        <v>163.72999999999999</v>
      </c>
      <c r="H668" s="19">
        <v>916.92</v>
      </c>
    </row>
    <row r="669" spans="1:8" ht="12.75" x14ac:dyDescent="0.2">
      <c r="A669" s="27">
        <v>46052</v>
      </c>
      <c r="B669" s="19" t="s">
        <v>76</v>
      </c>
      <c r="C669" s="19"/>
      <c r="D669" s="19" t="s">
        <v>113</v>
      </c>
      <c r="E669" s="19" t="s">
        <v>114</v>
      </c>
      <c r="F669" s="19" t="s">
        <v>71</v>
      </c>
      <c r="G669" s="19">
        <v>18.48</v>
      </c>
      <c r="H669" s="19">
        <v>935.4</v>
      </c>
    </row>
    <row r="670" spans="1:8" ht="12.75" x14ac:dyDescent="0.2">
      <c r="A670" s="15" t="s">
        <v>571</v>
      </c>
      <c r="B670" s="16"/>
      <c r="C670" s="16"/>
      <c r="D670" s="16"/>
      <c r="E670" s="16"/>
      <c r="F670" s="16"/>
      <c r="G670" s="16">
        <v>935.4</v>
      </c>
      <c r="H670" s="16"/>
    </row>
    <row r="671" spans="1:8" ht="12.75" x14ac:dyDescent="0.2">
      <c r="A671" s="12" t="s">
        <v>79</v>
      </c>
      <c r="B671" s="13"/>
      <c r="C671" s="13"/>
      <c r="D671" s="13"/>
      <c r="E671" s="13"/>
      <c r="F671" s="13"/>
      <c r="G671" s="13"/>
      <c r="H671" s="13"/>
    </row>
    <row r="672" spans="1:8" ht="12.75" x14ac:dyDescent="0.2">
      <c r="A672" s="27">
        <v>46024</v>
      </c>
      <c r="B672" s="19" t="s">
        <v>76</v>
      </c>
      <c r="C672" s="19"/>
      <c r="D672" s="19" t="s">
        <v>77</v>
      </c>
      <c r="E672" s="19" t="s">
        <v>78</v>
      </c>
      <c r="F672" s="19" t="s">
        <v>71</v>
      </c>
      <c r="G672" s="19">
        <v>18.54</v>
      </c>
      <c r="H672" s="19">
        <v>18.54</v>
      </c>
    </row>
    <row r="673" spans="1:8" ht="12.75" x14ac:dyDescent="0.2">
      <c r="A673" s="27">
        <v>46024</v>
      </c>
      <c r="B673" s="19" t="s">
        <v>76</v>
      </c>
      <c r="C673" s="19"/>
      <c r="D673" s="19" t="s">
        <v>80</v>
      </c>
      <c r="E673" s="19" t="s">
        <v>81</v>
      </c>
      <c r="F673" s="19" t="s">
        <v>71</v>
      </c>
      <c r="G673" s="19">
        <v>0.01</v>
      </c>
      <c r="H673" s="19">
        <v>18.55</v>
      </c>
    </row>
    <row r="674" spans="1:8" ht="12.75" x14ac:dyDescent="0.2">
      <c r="A674" s="27">
        <v>46024</v>
      </c>
      <c r="B674" s="19" t="s">
        <v>76</v>
      </c>
      <c r="C674" s="19"/>
      <c r="D674" s="19" t="s">
        <v>77</v>
      </c>
      <c r="E674" s="19" t="s">
        <v>78</v>
      </c>
      <c r="F674" s="19" t="s">
        <v>71</v>
      </c>
      <c r="G674" s="19">
        <v>742.3</v>
      </c>
      <c r="H674" s="19">
        <v>760.85</v>
      </c>
    </row>
    <row r="675" spans="1:8" ht="12.75" x14ac:dyDescent="0.2">
      <c r="A675" s="27">
        <v>46027</v>
      </c>
      <c r="B675" s="19" t="s">
        <v>76</v>
      </c>
      <c r="C675" s="19"/>
      <c r="D675" s="19" t="s">
        <v>80</v>
      </c>
      <c r="E675" s="19" t="s">
        <v>97</v>
      </c>
      <c r="F675" s="19" t="s">
        <v>71</v>
      </c>
      <c r="G675" s="19">
        <v>1955.84</v>
      </c>
      <c r="H675" s="19">
        <v>2716.69</v>
      </c>
    </row>
    <row r="676" spans="1:8" ht="12.75" x14ac:dyDescent="0.2">
      <c r="A676" s="27">
        <v>46050</v>
      </c>
      <c r="B676" s="19" t="s">
        <v>76</v>
      </c>
      <c r="C676" s="19"/>
      <c r="D676" s="19" t="s">
        <v>202</v>
      </c>
      <c r="E676" s="19" t="s">
        <v>203</v>
      </c>
      <c r="F676" s="19" t="s">
        <v>71</v>
      </c>
      <c r="G676" s="19">
        <v>120</v>
      </c>
      <c r="H676" s="19">
        <v>2836.69</v>
      </c>
    </row>
    <row r="677" spans="1:8" ht="12.75" x14ac:dyDescent="0.2">
      <c r="A677" s="15" t="s">
        <v>576</v>
      </c>
      <c r="B677" s="16"/>
      <c r="C677" s="16"/>
      <c r="D677" s="16"/>
      <c r="E677" s="16"/>
      <c r="F677" s="16"/>
      <c r="G677" s="16">
        <v>2836.69</v>
      </c>
      <c r="H677" s="16"/>
    </row>
    <row r="678" spans="1:8" ht="12.75" x14ac:dyDescent="0.2">
      <c r="A678" s="12" t="s">
        <v>577</v>
      </c>
      <c r="B678" s="13"/>
      <c r="C678" s="13"/>
      <c r="D678" s="13"/>
      <c r="E678" s="13"/>
      <c r="F678" s="13"/>
      <c r="G678" s="13"/>
      <c r="H678" s="13"/>
    </row>
    <row r="679" spans="1:8" ht="12.75" x14ac:dyDescent="0.2">
      <c r="A679" s="27">
        <v>46028</v>
      </c>
      <c r="B679" s="19" t="s">
        <v>76</v>
      </c>
      <c r="C679" s="19"/>
      <c r="D679" s="19" t="s">
        <v>104</v>
      </c>
      <c r="E679" s="19" t="s">
        <v>105</v>
      </c>
      <c r="F679" s="19" t="s">
        <v>71</v>
      </c>
      <c r="G679" s="19">
        <v>220</v>
      </c>
      <c r="H679" s="19">
        <v>220</v>
      </c>
    </row>
    <row r="680" spans="1:8" ht="12.75" x14ac:dyDescent="0.2">
      <c r="A680" s="27">
        <v>46028</v>
      </c>
      <c r="B680" s="19" t="s">
        <v>76</v>
      </c>
      <c r="C680" s="19"/>
      <c r="D680" s="19" t="s">
        <v>104</v>
      </c>
      <c r="E680" s="19" t="s">
        <v>107</v>
      </c>
      <c r="F680" s="19" t="s">
        <v>71</v>
      </c>
      <c r="G680" s="19">
        <v>60</v>
      </c>
      <c r="H680" s="19">
        <v>280</v>
      </c>
    </row>
    <row r="681" spans="1:8" ht="12.75" x14ac:dyDescent="0.2">
      <c r="A681" s="27">
        <v>46041</v>
      </c>
      <c r="B681" s="19" t="s">
        <v>445</v>
      </c>
      <c r="C681" s="19" t="s">
        <v>588</v>
      </c>
      <c r="D681" s="19" t="s">
        <v>204</v>
      </c>
      <c r="E681" s="19" t="s">
        <v>589</v>
      </c>
      <c r="F681" s="19" t="s">
        <v>85</v>
      </c>
      <c r="G681" s="19">
        <v>6660</v>
      </c>
      <c r="H681" s="19">
        <v>6940</v>
      </c>
    </row>
    <row r="682" spans="1:8" ht="12.75" x14ac:dyDescent="0.2">
      <c r="A682" s="15" t="s">
        <v>590</v>
      </c>
      <c r="B682" s="16"/>
      <c r="C682" s="16"/>
      <c r="D682" s="16"/>
      <c r="E682" s="16"/>
      <c r="F682" s="16"/>
      <c r="G682" s="16">
        <v>6940</v>
      </c>
      <c r="H682" s="16"/>
    </row>
    <row r="683" spans="1:8" ht="12.75" x14ac:dyDescent="0.2">
      <c r="A683" s="12" t="s">
        <v>591</v>
      </c>
      <c r="B683" s="13"/>
      <c r="C683" s="13"/>
      <c r="D683" s="13"/>
      <c r="E683" s="13"/>
      <c r="F683" s="13"/>
      <c r="G683" s="13"/>
      <c r="H683" s="13"/>
    </row>
    <row r="684" spans="1:8" ht="12.75" x14ac:dyDescent="0.2">
      <c r="A684" s="27">
        <v>46027</v>
      </c>
      <c r="B684" s="19" t="s">
        <v>76</v>
      </c>
      <c r="C684" s="19"/>
      <c r="D684" s="19" t="s">
        <v>95</v>
      </c>
      <c r="E684" s="19" t="s">
        <v>96</v>
      </c>
      <c r="F684" s="19" t="s">
        <v>71</v>
      </c>
      <c r="G684" s="19">
        <v>471.59</v>
      </c>
      <c r="H684" s="19">
        <v>471.59</v>
      </c>
    </row>
    <row r="685" spans="1:8" ht="12.75" x14ac:dyDescent="0.2">
      <c r="A685" s="27">
        <v>46027</v>
      </c>
      <c r="B685" s="19" t="s">
        <v>76</v>
      </c>
      <c r="C685" s="19"/>
      <c r="D685" s="19" t="s">
        <v>89</v>
      </c>
      <c r="E685" s="19" t="s">
        <v>90</v>
      </c>
      <c r="F685" s="19" t="s">
        <v>71</v>
      </c>
      <c r="G685" s="19">
        <v>39</v>
      </c>
      <c r="H685" s="19">
        <v>510.59</v>
      </c>
    </row>
    <row r="686" spans="1:8" ht="12.75" x14ac:dyDescent="0.2">
      <c r="A686" s="27">
        <v>46031</v>
      </c>
      <c r="B686" s="19" t="s">
        <v>445</v>
      </c>
      <c r="C686" s="19" t="s">
        <v>593</v>
      </c>
      <c r="D686" s="19" t="s">
        <v>199</v>
      </c>
      <c r="E686" s="19" t="s">
        <v>200</v>
      </c>
      <c r="F686" s="19" t="s">
        <v>85</v>
      </c>
      <c r="G686" s="19">
        <v>1733.4</v>
      </c>
      <c r="H686" s="19">
        <v>2243.9899999999998</v>
      </c>
    </row>
    <row r="687" spans="1:8" ht="12.75" x14ac:dyDescent="0.2">
      <c r="A687" s="27">
        <v>46035</v>
      </c>
      <c r="B687" s="19" t="s">
        <v>76</v>
      </c>
      <c r="C687" s="19"/>
      <c r="D687" s="19" t="s">
        <v>138</v>
      </c>
      <c r="E687" s="19" t="s">
        <v>139</v>
      </c>
      <c r="F687" s="19" t="s">
        <v>71</v>
      </c>
      <c r="G687" s="19">
        <v>36.450000000000003</v>
      </c>
      <c r="H687" s="19">
        <v>2280.44</v>
      </c>
    </row>
    <row r="688" spans="1:8" ht="12.75" x14ac:dyDescent="0.2">
      <c r="A688" s="27">
        <v>46035</v>
      </c>
      <c r="B688" s="19" t="s">
        <v>76</v>
      </c>
      <c r="C688" s="19"/>
      <c r="D688" s="19" t="s">
        <v>141</v>
      </c>
      <c r="E688" s="19" t="s">
        <v>142</v>
      </c>
      <c r="F688" s="19" t="s">
        <v>71</v>
      </c>
      <c r="G688" s="19">
        <v>322.33999999999997</v>
      </c>
      <c r="H688" s="19">
        <v>2602.7800000000002</v>
      </c>
    </row>
    <row r="689" spans="1:8" ht="12.75" x14ac:dyDescent="0.2">
      <c r="A689" s="27">
        <v>46042</v>
      </c>
      <c r="B689" s="19" t="s">
        <v>76</v>
      </c>
      <c r="C689" s="19"/>
      <c r="D689" s="19" t="s">
        <v>180</v>
      </c>
      <c r="E689" s="19" t="s">
        <v>181</v>
      </c>
      <c r="F689" s="19" t="s">
        <v>71</v>
      </c>
      <c r="G689" s="19">
        <v>122.67</v>
      </c>
      <c r="H689" s="19">
        <v>2725.45</v>
      </c>
    </row>
    <row r="690" spans="1:8" ht="12.75" x14ac:dyDescent="0.2">
      <c r="A690" s="27">
        <v>46042</v>
      </c>
      <c r="B690" s="19" t="s">
        <v>76</v>
      </c>
      <c r="C690" s="19"/>
      <c r="D690" s="19" t="s">
        <v>182</v>
      </c>
      <c r="E690" s="19" t="s">
        <v>183</v>
      </c>
      <c r="F690" s="19" t="s">
        <v>71</v>
      </c>
      <c r="G690" s="19">
        <v>77.94</v>
      </c>
      <c r="H690" s="19">
        <v>2803.39</v>
      </c>
    </row>
    <row r="691" spans="1:8" ht="12.75" x14ac:dyDescent="0.2">
      <c r="A691" s="27">
        <v>46052</v>
      </c>
      <c r="B691" s="19" t="s">
        <v>76</v>
      </c>
      <c r="C691" s="19"/>
      <c r="D691" s="19" t="s">
        <v>209</v>
      </c>
      <c r="E691" s="19" t="s">
        <v>210</v>
      </c>
      <c r="F691" s="19" t="s">
        <v>71</v>
      </c>
      <c r="G691" s="19">
        <v>330</v>
      </c>
      <c r="H691" s="19">
        <v>3133.39</v>
      </c>
    </row>
    <row r="692" spans="1:8" ht="12.75" x14ac:dyDescent="0.2">
      <c r="A692" s="15" t="s">
        <v>594</v>
      </c>
      <c r="B692" s="16"/>
      <c r="C692" s="16"/>
      <c r="D692" s="16"/>
      <c r="E692" s="16"/>
      <c r="F692" s="16"/>
      <c r="G692" s="16">
        <v>3133.39</v>
      </c>
      <c r="H692" s="16"/>
    </row>
    <row r="693" spans="1:8" ht="12.75" x14ac:dyDescent="0.2">
      <c r="A693" s="15" t="s">
        <v>595</v>
      </c>
      <c r="B693" s="16"/>
      <c r="C693" s="16"/>
      <c r="D693" s="16"/>
      <c r="E693" s="16"/>
      <c r="F693" s="16"/>
      <c r="G693" s="16">
        <v>12910.08</v>
      </c>
      <c r="H693" s="16"/>
    </row>
    <row r="694" spans="1:8" ht="12.75" x14ac:dyDescent="0.2">
      <c r="A694" s="12" t="s">
        <v>652</v>
      </c>
      <c r="B694" s="13"/>
      <c r="C694" s="13"/>
      <c r="D694" s="13"/>
      <c r="E694" s="13"/>
      <c r="F694" s="13"/>
      <c r="G694" s="13"/>
      <c r="H694" s="13"/>
    </row>
    <row r="695" spans="1:8" ht="12.75" x14ac:dyDescent="0.2">
      <c r="A695" s="27">
        <v>46024</v>
      </c>
      <c r="B695" s="19" t="s">
        <v>73</v>
      </c>
      <c r="C695" s="19"/>
      <c r="D695" s="19" t="s">
        <v>130</v>
      </c>
      <c r="E695" s="19" t="s">
        <v>653</v>
      </c>
      <c r="F695" s="19" t="s">
        <v>75</v>
      </c>
      <c r="G695" s="19"/>
      <c r="H695" s="19"/>
    </row>
    <row r="696" spans="1:8" ht="12.75" x14ac:dyDescent="0.2">
      <c r="A696" s="27">
        <v>46024</v>
      </c>
      <c r="B696" s="19" t="s">
        <v>73</v>
      </c>
      <c r="C696" s="19"/>
      <c r="D696" s="19" t="s">
        <v>130</v>
      </c>
      <c r="E696" s="19" t="s">
        <v>653</v>
      </c>
      <c r="F696" s="19" t="s">
        <v>75</v>
      </c>
      <c r="G696" s="19"/>
      <c r="H696" s="19"/>
    </row>
    <row r="697" spans="1:8" ht="12.75" x14ac:dyDescent="0.2">
      <c r="A697" s="27">
        <v>46024</v>
      </c>
      <c r="B697" s="19" t="s">
        <v>73</v>
      </c>
      <c r="C697" s="19"/>
      <c r="D697" s="19" t="s">
        <v>130</v>
      </c>
      <c r="E697" s="19" t="s">
        <v>653</v>
      </c>
      <c r="F697" s="19" t="s">
        <v>75</v>
      </c>
      <c r="G697" s="19"/>
      <c r="H697" s="19"/>
    </row>
    <row r="698" spans="1:8" ht="12.75" x14ac:dyDescent="0.2">
      <c r="A698" s="27">
        <v>46027</v>
      </c>
      <c r="B698" s="19" t="s">
        <v>82</v>
      </c>
      <c r="C698" s="19" t="s">
        <v>83</v>
      </c>
      <c r="D698" s="19" t="s">
        <v>84</v>
      </c>
      <c r="E698" s="19" t="s">
        <v>596</v>
      </c>
      <c r="F698" s="19" t="s">
        <v>85</v>
      </c>
      <c r="G698" s="19">
        <v>0</v>
      </c>
      <c r="H698" s="19">
        <v>0</v>
      </c>
    </row>
    <row r="699" spans="1:8" ht="12.75" x14ac:dyDescent="0.2">
      <c r="A699" s="27">
        <v>46031</v>
      </c>
      <c r="B699" s="19" t="s">
        <v>73</v>
      </c>
      <c r="C699" s="19"/>
      <c r="D699" s="19" t="s">
        <v>184</v>
      </c>
      <c r="E699" s="19" t="s">
        <v>653</v>
      </c>
      <c r="F699" s="19" t="s">
        <v>75</v>
      </c>
      <c r="G699" s="19"/>
      <c r="H699" s="19">
        <v>0</v>
      </c>
    </row>
    <row r="700" spans="1:8" ht="12.75" x14ac:dyDescent="0.2">
      <c r="A700" s="27">
        <v>46031</v>
      </c>
      <c r="B700" s="19" t="s">
        <v>73</v>
      </c>
      <c r="C700" s="19"/>
      <c r="D700" s="19" t="s">
        <v>184</v>
      </c>
      <c r="E700" s="19" t="s">
        <v>653</v>
      </c>
      <c r="F700" s="19" t="s">
        <v>75</v>
      </c>
      <c r="G700" s="19"/>
      <c r="H700" s="19">
        <v>0</v>
      </c>
    </row>
    <row r="701" spans="1:8" ht="12.75" x14ac:dyDescent="0.2">
      <c r="A701" s="27">
        <v>46036</v>
      </c>
      <c r="B701" s="19" t="s">
        <v>73</v>
      </c>
      <c r="C701" s="19"/>
      <c r="D701" s="19" t="s">
        <v>293</v>
      </c>
      <c r="E701" s="19" t="s">
        <v>653</v>
      </c>
      <c r="F701" s="19" t="s">
        <v>75</v>
      </c>
      <c r="G701" s="19"/>
      <c r="H701" s="19">
        <v>0</v>
      </c>
    </row>
    <row r="702" spans="1:8" ht="12.75" x14ac:dyDescent="0.2">
      <c r="A702" s="27">
        <v>46036</v>
      </c>
      <c r="B702" s="19" t="s">
        <v>73</v>
      </c>
      <c r="C702" s="19"/>
      <c r="D702" s="19" t="s">
        <v>293</v>
      </c>
      <c r="E702" s="19" t="s">
        <v>653</v>
      </c>
      <c r="F702" s="19" t="s">
        <v>75</v>
      </c>
      <c r="G702" s="19"/>
      <c r="H702" s="19">
        <v>0</v>
      </c>
    </row>
    <row r="703" spans="1:8" ht="12.75" x14ac:dyDescent="0.2">
      <c r="A703" s="27">
        <v>46036</v>
      </c>
      <c r="B703" s="19" t="s">
        <v>73</v>
      </c>
      <c r="C703" s="19"/>
      <c r="D703" s="19" t="s">
        <v>293</v>
      </c>
      <c r="E703" s="19" t="s">
        <v>653</v>
      </c>
      <c r="F703" s="19" t="s">
        <v>75</v>
      </c>
      <c r="G703" s="19"/>
      <c r="H703" s="19">
        <v>0</v>
      </c>
    </row>
    <row r="704" spans="1:8" ht="12.75" x14ac:dyDescent="0.2">
      <c r="A704" s="27">
        <v>46036</v>
      </c>
      <c r="B704" s="19" t="s">
        <v>73</v>
      </c>
      <c r="C704" s="19"/>
      <c r="D704" s="19" t="s">
        <v>293</v>
      </c>
      <c r="E704" s="19" t="s">
        <v>653</v>
      </c>
      <c r="F704" s="19" t="s">
        <v>75</v>
      </c>
      <c r="G704" s="19"/>
      <c r="H704" s="19">
        <v>0</v>
      </c>
    </row>
    <row r="705" spans="1:8" ht="12.75" x14ac:dyDescent="0.2">
      <c r="A705" s="27">
        <v>46036</v>
      </c>
      <c r="B705" s="19" t="s">
        <v>73</v>
      </c>
      <c r="C705" s="19"/>
      <c r="D705" s="19" t="s">
        <v>293</v>
      </c>
      <c r="E705" s="19" t="s">
        <v>653</v>
      </c>
      <c r="F705" s="19" t="s">
        <v>75</v>
      </c>
      <c r="G705" s="19"/>
      <c r="H705" s="19">
        <v>0</v>
      </c>
    </row>
    <row r="706" spans="1:8" ht="12.75" x14ac:dyDescent="0.2">
      <c r="A706" s="27">
        <v>46042</v>
      </c>
      <c r="B706" s="19" t="s">
        <v>73</v>
      </c>
      <c r="C706" s="19"/>
      <c r="D706" s="19" t="s">
        <v>620</v>
      </c>
      <c r="E706" s="19" t="s">
        <v>653</v>
      </c>
      <c r="F706" s="19" t="s">
        <v>75</v>
      </c>
      <c r="G706" s="19"/>
      <c r="H706" s="19">
        <v>0</v>
      </c>
    </row>
    <row r="707" spans="1:8" ht="12.75" x14ac:dyDescent="0.2">
      <c r="A707" s="27">
        <v>46051</v>
      </c>
      <c r="B707" s="19" t="s">
        <v>73</v>
      </c>
      <c r="C707" s="19"/>
      <c r="D707" s="19" t="s">
        <v>184</v>
      </c>
      <c r="E707" s="19" t="s">
        <v>653</v>
      </c>
      <c r="F707" s="19" t="s">
        <v>75</v>
      </c>
      <c r="G707" s="19"/>
      <c r="H707" s="19">
        <v>0</v>
      </c>
    </row>
    <row r="708" spans="1:8" ht="12.75" x14ac:dyDescent="0.2">
      <c r="A708" s="27">
        <v>46051</v>
      </c>
      <c r="B708" s="19" t="s">
        <v>73</v>
      </c>
      <c r="C708" s="19"/>
      <c r="D708" s="19" t="s">
        <v>184</v>
      </c>
      <c r="E708" s="19" t="s">
        <v>653</v>
      </c>
      <c r="F708" s="19" t="s">
        <v>75</v>
      </c>
      <c r="G708" s="19"/>
      <c r="H708" s="19">
        <v>0</v>
      </c>
    </row>
    <row r="709" spans="1:8" ht="12.75" x14ac:dyDescent="0.2">
      <c r="A709" s="29" t="s">
        <v>654</v>
      </c>
      <c r="B709" s="30"/>
      <c r="C709" s="30"/>
      <c r="D709" s="30"/>
      <c r="E709" s="30"/>
      <c r="F709" s="30"/>
      <c r="G709" s="30">
        <v>0</v>
      </c>
      <c r="H709" s="30"/>
    </row>
  </sheetData>
  <hyperlinks>
    <hyperlink ref="D36" r:id="rId1" xr:uid="{00000000-0004-0000-0400-000000000000}"/>
    <hyperlink ref="D51" r:id="rId2" xr:uid="{00000000-0004-0000-0400-000001000000}"/>
    <hyperlink ref="D528" r:id="rId3" xr:uid="{00000000-0004-0000-0400-000002000000}"/>
    <hyperlink ref="D533" r:id="rId4" xr:uid="{00000000-0004-0000-0400-000003000000}"/>
  </hyperlinks>
  <pageMargins left="0.7" right="0.7" top="0.75" bottom="0.75" header="0.3" footer="0.3"/>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PL_Data</vt:lpstr>
      <vt:lpstr>Burn_Table</vt:lpstr>
      <vt:lpstr>Jan GL Cash</vt:lpstr>
      <vt:lpstr>Jan GL Accrual</vt:lpstr>
      <vt:lpstr>coeff_d_05ddbc2c_ae81_4a18_b05f_2cc094b3b942</vt:lpstr>
      <vt:lpstr>coeff_d_320edd02_8c4e_436d_a405_439b28490cb3</vt:lpstr>
      <vt:lpstr>coeff_d_faf70f8f_b5a6_41d4_9dd7_b1df11956f7e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Jimmie Needles</cp:lastModifiedBy>
  <dcterms:modified xsi:type="dcterms:W3CDTF">2026-02-03T14:22:16Z</dcterms:modified>
</cp:coreProperties>
</file>