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G:\Shared drives\xLoopMediaInc - HR\Private\HR\ACQUISITION\Loop Transition\Company Resolution\VIP Play LLC\"/>
    </mc:Choice>
  </mc:AlternateContent>
  <xr:revisionPtr revIDLastSave="0" documentId="13_ncr:1_{F0E5EF30-C051-41D6-B6BC-81F5FD619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Y7" i="1"/>
  <c r="AK7" i="1"/>
  <c r="AM3" i="1"/>
  <c r="AH14" i="1"/>
  <c r="AH13" i="1"/>
  <c r="AH12" i="1"/>
  <c r="AH11" i="1"/>
  <c r="AH9" i="1"/>
  <c r="AH8" i="1"/>
  <c r="AH7" i="1"/>
  <c r="AH6" i="1"/>
  <c r="AH5" i="1"/>
  <c r="AH4" i="1"/>
  <c r="AH3" i="1"/>
  <c r="AG14" i="1"/>
  <c r="AG13" i="1"/>
  <c r="AG12" i="1"/>
  <c r="AG11" i="1"/>
  <c r="AG10" i="1"/>
  <c r="AG9" i="1"/>
  <c r="AG8" i="1"/>
  <c r="AG7" i="1"/>
  <c r="AG6" i="1"/>
  <c r="AG5" i="1"/>
  <c r="AG4" i="1"/>
  <c r="AG3" i="1"/>
  <c r="W3" i="1"/>
  <c r="N12" i="1"/>
  <c r="AD12" i="1" s="1"/>
  <c r="AE12" i="1" s="1"/>
  <c r="AF12" i="1" s="1"/>
  <c r="M12" i="1"/>
  <c r="AA12" i="1" s="1"/>
  <c r="AB12" i="1" s="1"/>
  <c r="AC12" i="1" s="1"/>
  <c r="N10" i="1"/>
  <c r="M10" i="1"/>
  <c r="AA10" i="1" s="1"/>
  <c r="N9" i="1"/>
  <c r="AD9" i="1" s="1"/>
  <c r="AE9" i="1" s="1"/>
  <c r="AF9" i="1" s="1"/>
  <c r="M9" i="1"/>
  <c r="AA9" i="1" s="1"/>
  <c r="AB9" i="1" s="1"/>
  <c r="AC9" i="1" s="1"/>
  <c r="W5" i="1"/>
  <c r="W4" i="1"/>
  <c r="W14" i="1"/>
  <c r="W13" i="1"/>
  <c r="W11" i="1"/>
  <c r="W8" i="1"/>
  <c r="W7" i="1"/>
  <c r="W6" i="1"/>
  <c r="G15" i="1"/>
  <c r="AN15" i="1" s="1"/>
  <c r="E17" i="1"/>
  <c r="F17" i="1" s="1"/>
  <c r="G17" i="1" s="1"/>
  <c r="E16" i="1"/>
  <c r="F16" i="1" s="1"/>
  <c r="G16" i="1" s="1"/>
  <c r="L18" i="1"/>
  <c r="AH17" i="1"/>
  <c r="AG17" i="1"/>
  <c r="AD17" i="1"/>
  <c r="AE17" i="1" s="1"/>
  <c r="AF17" i="1" s="1"/>
  <c r="AA17" i="1"/>
  <c r="AB17" i="1" s="1"/>
  <c r="AC17" i="1" s="1"/>
  <c r="X17" i="1"/>
  <c r="AH16" i="1"/>
  <c r="AG16" i="1"/>
  <c r="AD16" i="1"/>
  <c r="AE16" i="1" s="1"/>
  <c r="AF16" i="1" s="1"/>
  <c r="AA16" i="1"/>
  <c r="AB16" i="1" s="1"/>
  <c r="AC16" i="1" s="1"/>
  <c r="X16" i="1"/>
  <c r="Y16" i="1" s="1"/>
  <c r="AD14" i="1"/>
  <c r="AE14" i="1" s="1"/>
  <c r="AF14" i="1" s="1"/>
  <c r="AA14" i="1"/>
  <c r="AB14" i="1" s="1"/>
  <c r="AC14" i="1" s="1"/>
  <c r="X14" i="1"/>
  <c r="Y14" i="1" s="1"/>
  <c r="J14" i="1"/>
  <c r="F14" i="1"/>
  <c r="G14" i="1" s="1"/>
  <c r="AD13" i="1"/>
  <c r="AE13" i="1" s="1"/>
  <c r="AF13" i="1" s="1"/>
  <c r="AA13" i="1"/>
  <c r="AB13" i="1" s="1"/>
  <c r="AC13" i="1" s="1"/>
  <c r="X13" i="1"/>
  <c r="J13" i="1"/>
  <c r="F13" i="1"/>
  <c r="G13" i="1" s="1"/>
  <c r="X12" i="1"/>
  <c r="Y12" i="1" s="1"/>
  <c r="J12" i="1"/>
  <c r="F12" i="1"/>
  <c r="G12" i="1" s="1"/>
  <c r="AD11" i="1"/>
  <c r="AE11" i="1" s="1"/>
  <c r="AF11" i="1" s="1"/>
  <c r="AA11" i="1"/>
  <c r="AB11" i="1" s="1"/>
  <c r="AC11" i="1" s="1"/>
  <c r="X11" i="1"/>
  <c r="J11" i="1"/>
  <c r="K11" i="1" s="1"/>
  <c r="F11" i="1"/>
  <c r="G11" i="1" s="1"/>
  <c r="X10" i="1"/>
  <c r="Y10" i="1" s="1"/>
  <c r="Z10" i="1" s="1"/>
  <c r="V10" i="1"/>
  <c r="S10" i="1"/>
  <c r="J10" i="1"/>
  <c r="F10" i="1"/>
  <c r="G10" i="1" s="1"/>
  <c r="X9" i="1"/>
  <c r="J9" i="1"/>
  <c r="F9" i="1"/>
  <c r="G9" i="1" s="1"/>
  <c r="AD8" i="1"/>
  <c r="AE8" i="1" s="1"/>
  <c r="AF8" i="1" s="1"/>
  <c r="AA8" i="1"/>
  <c r="AI8" i="1" s="1"/>
  <c r="AJ8" i="1" s="1"/>
  <c r="X8" i="1"/>
  <c r="Y8" i="1" s="1"/>
  <c r="J8" i="1"/>
  <c r="K8" i="1" s="1"/>
  <c r="F8" i="1"/>
  <c r="G8" i="1" s="1"/>
  <c r="AD7" i="1"/>
  <c r="AE7" i="1" s="1"/>
  <c r="AF7" i="1" s="1"/>
  <c r="AA7" i="1"/>
  <c r="AB7" i="1" s="1"/>
  <c r="AC7" i="1" s="1"/>
  <c r="X7" i="1"/>
  <c r="J7" i="1"/>
  <c r="F7" i="1"/>
  <c r="G7" i="1" s="1"/>
  <c r="AD6" i="1"/>
  <c r="AE6" i="1" s="1"/>
  <c r="AF6" i="1" s="1"/>
  <c r="AA6" i="1"/>
  <c r="X6" i="1"/>
  <c r="Y6" i="1" s="1"/>
  <c r="Z6" i="1" s="1"/>
  <c r="J6" i="1"/>
  <c r="F6" i="1"/>
  <c r="G6" i="1" s="1"/>
  <c r="AD5" i="1"/>
  <c r="AE5" i="1" s="1"/>
  <c r="AF5" i="1" s="1"/>
  <c r="AA5" i="1"/>
  <c r="AB5" i="1" s="1"/>
  <c r="AC5" i="1" s="1"/>
  <c r="X5" i="1"/>
  <c r="Y5" i="1" s="1"/>
  <c r="J5" i="1"/>
  <c r="F5" i="1"/>
  <c r="G5" i="1" s="1"/>
  <c r="AD4" i="1"/>
  <c r="AE4" i="1" s="1"/>
  <c r="AF4" i="1" s="1"/>
  <c r="AA4" i="1"/>
  <c r="AB4" i="1" s="1"/>
  <c r="AC4" i="1" s="1"/>
  <c r="X4" i="1"/>
  <c r="Y4" i="1" s="1"/>
  <c r="Z4" i="1" s="1"/>
  <c r="J4" i="1"/>
  <c r="F4" i="1"/>
  <c r="G4" i="1" s="1"/>
  <c r="AD3" i="1"/>
  <c r="AE3" i="1" s="1"/>
  <c r="AA3" i="1"/>
  <c r="AB3" i="1" s="1"/>
  <c r="X3" i="1"/>
  <c r="J3" i="1"/>
  <c r="K3" i="1" s="1"/>
  <c r="F3" i="1"/>
  <c r="G3" i="1" s="1"/>
  <c r="AI9" i="1" l="1"/>
  <c r="AJ9" i="1" s="1"/>
  <c r="AI11" i="1"/>
  <c r="AJ11" i="1" s="1"/>
  <c r="AI13" i="1"/>
  <c r="AJ13" i="1" s="1"/>
  <c r="AI3" i="1"/>
  <c r="AJ3" i="1" s="1"/>
  <c r="AI7" i="1"/>
  <c r="AJ7" i="1" s="1"/>
  <c r="AH10" i="1"/>
  <c r="W10" i="1"/>
  <c r="AI4" i="1"/>
  <c r="AJ4" i="1" s="1"/>
  <c r="AM4" i="1" s="1"/>
  <c r="AI12" i="1"/>
  <c r="AJ12" i="1" s="1"/>
  <c r="W9" i="1"/>
  <c r="AI5" i="1"/>
  <c r="AJ5" i="1" s="1"/>
  <c r="AI6" i="1"/>
  <c r="AJ6" i="1" s="1"/>
  <c r="AM6" i="1" s="1"/>
  <c r="AI14" i="1"/>
  <c r="AJ14" i="1" s="1"/>
  <c r="AM14" i="1" s="1"/>
  <c r="W12" i="1"/>
  <c r="AD10" i="1"/>
  <c r="AE10" i="1" s="1"/>
  <c r="AF10" i="1" s="1"/>
  <c r="AI17" i="1"/>
  <c r="AJ17" i="1" s="1"/>
  <c r="AM17" i="1" s="1"/>
  <c r="AB6" i="1"/>
  <c r="AC6" i="1" s="1"/>
  <c r="X18" i="1"/>
  <c r="AM9" i="1"/>
  <c r="AM8" i="1"/>
  <c r="AM11" i="1"/>
  <c r="AG18" i="1"/>
  <c r="AB10" i="1"/>
  <c r="AC10" i="1" s="1"/>
  <c r="Y9" i="1"/>
  <c r="Y17" i="1"/>
  <c r="AK17" i="1" s="1"/>
  <c r="AL17" i="1" s="1"/>
  <c r="AN17" i="1" s="1"/>
  <c r="AM13" i="1"/>
  <c r="E18" i="1"/>
  <c r="F18" i="1"/>
  <c r="Z14" i="1"/>
  <c r="AK14" i="1"/>
  <c r="AL14" i="1" s="1"/>
  <c r="AN14" i="1" s="1"/>
  <c r="AL7" i="1"/>
  <c r="AN7" i="1" s="1"/>
  <c r="Z12" i="1"/>
  <c r="AK12" i="1"/>
  <c r="AL12" i="1" s="1"/>
  <c r="AN12" i="1" s="1"/>
  <c r="AC3" i="1"/>
  <c r="Z16" i="1"/>
  <c r="AK16" i="1"/>
  <c r="AL16" i="1" s="1"/>
  <c r="AN16" i="1" s="1"/>
  <c r="AF3" i="1"/>
  <c r="AK5" i="1"/>
  <c r="AL5" i="1" s="1"/>
  <c r="AN5" i="1" s="1"/>
  <c r="Z5" i="1"/>
  <c r="AM7" i="1"/>
  <c r="AI16" i="1"/>
  <c r="AA18" i="1"/>
  <c r="Y3" i="1"/>
  <c r="AK4" i="1"/>
  <c r="AL4" i="1" s="1"/>
  <c r="AN4" i="1" s="1"/>
  <c r="AK6" i="1"/>
  <c r="AL6" i="1" s="1"/>
  <c r="AN6" i="1" s="1"/>
  <c r="AM12" i="1"/>
  <c r="Y11" i="1"/>
  <c r="Y13" i="1"/>
  <c r="G18" i="1"/>
  <c r="AM5" i="1"/>
  <c r="Z8" i="1"/>
  <c r="AB8" i="1"/>
  <c r="AC8" i="1" s="1"/>
  <c r="AJ16" i="1" l="1"/>
  <c r="AM16" i="1" s="1"/>
  <c r="AF18" i="1"/>
  <c r="W18" i="1"/>
  <c r="W20" i="1" s="1"/>
  <c r="AD18" i="1"/>
  <c r="AE18" i="1"/>
  <c r="AI10" i="1"/>
  <c r="AJ10" i="1" s="1"/>
  <c r="AM10" i="1" s="1"/>
  <c r="AK10" i="1"/>
  <c r="AL10" i="1" s="1"/>
  <c r="AN10" i="1" s="1"/>
  <c r="AH18" i="1"/>
  <c r="Z17" i="1"/>
  <c r="AK9" i="1"/>
  <c r="AL9" i="1" s="1"/>
  <c r="AN9" i="1" s="1"/>
  <c r="Z9" i="1"/>
  <c r="AK8" i="1"/>
  <c r="AL8" i="1" s="1"/>
  <c r="AN8" i="1" s="1"/>
  <c r="AK13" i="1"/>
  <c r="AL13" i="1" s="1"/>
  <c r="AN13" i="1" s="1"/>
  <c r="Z13" i="1"/>
  <c r="AB18" i="1"/>
  <c r="AC18" i="1"/>
  <c r="AK11" i="1"/>
  <c r="AL11" i="1" s="1"/>
  <c r="AN11" i="1" s="1"/>
  <c r="Z11" i="1"/>
  <c r="AK3" i="1"/>
  <c r="AL3" i="1" s="1"/>
  <c r="AN3" i="1" s="1"/>
  <c r="Y18" i="1"/>
  <c r="Z3" i="1"/>
  <c r="AI18" i="1" l="1"/>
  <c r="AJ18" i="1" s="1"/>
  <c r="AM18" i="1"/>
  <c r="Z18" i="1"/>
  <c r="AK18" i="1"/>
  <c r="AL18" i="1" s="1"/>
  <c r="AN18" i="1" s="1"/>
  <c r="AK20" i="1" l="1"/>
</calcChain>
</file>

<file path=xl/sharedStrings.xml><?xml version="1.0" encoding="utf-8"?>
<sst xmlns="http://schemas.openxmlformats.org/spreadsheetml/2006/main" count="113" uniqueCount="105">
  <si>
    <t>updated:</t>
  </si>
  <si>
    <t xml:space="preserve"> </t>
  </si>
  <si>
    <t>Ee Id</t>
  </si>
  <si>
    <t>Last Name</t>
  </si>
  <si>
    <t>First Name</t>
  </si>
  <si>
    <t>Job Title</t>
  </si>
  <si>
    <t>Annual Contractor Rate 11/1/25</t>
  </si>
  <si>
    <t>Monthly Contractor Rate Effective 11/1/25</t>
  </si>
  <si>
    <t>Semi-Monthly Rate Effective 11/1/25 Payable on 11/15/25</t>
  </si>
  <si>
    <t># Work Days</t>
  </si>
  <si>
    <t>Work days</t>
  </si>
  <si>
    <t>Hrs per wk</t>
  </si>
  <si>
    <t>Daily Rates</t>
  </si>
  <si>
    <t>Blue Shield Monthly Premium</t>
  </si>
  <si>
    <t>Dental</t>
  </si>
  <si>
    <t>Vision</t>
  </si>
  <si>
    <t>Basic Life</t>
  </si>
  <si>
    <t>AD&amp;D</t>
  </si>
  <si>
    <t>LTD</t>
  </si>
  <si>
    <t>Accdent</t>
  </si>
  <si>
    <t>Vol AD&amp;D</t>
  </si>
  <si>
    <t>STD</t>
  </si>
  <si>
    <t>Critical Illness</t>
  </si>
  <si>
    <t>Vol Term Life</t>
  </si>
  <si>
    <t>Guardian 
Monthly Premium</t>
  </si>
  <si>
    <t>Blue Shield ER</t>
  </si>
  <si>
    <t>Blue Shield EE Monthly</t>
  </si>
  <si>
    <t xml:space="preserve">BS EE Semi-Monthly </t>
  </si>
  <si>
    <t>Guardian Dental ER</t>
  </si>
  <si>
    <t>Guardian Dental EE Monthly</t>
  </si>
  <si>
    <t>Dental EE Semi-monthly</t>
  </si>
  <si>
    <t>Guardian Vision ER</t>
  </si>
  <si>
    <t xml:space="preserve">Guardian Vision EE Monthly </t>
  </si>
  <si>
    <t>Vision EE Semi-Monthly</t>
  </si>
  <si>
    <t>Guardian Life LTD</t>
  </si>
  <si>
    <t>EE Ancillary Monthly</t>
  </si>
  <si>
    <t xml:space="preserve">ER Monthly </t>
  </si>
  <si>
    <t>ER Semi-monthly</t>
  </si>
  <si>
    <t>EE Monthly</t>
  </si>
  <si>
    <t>EE Semi-monthly Deduction Effective 11/1/2025</t>
  </si>
  <si>
    <t>Pay + ER Benefits</t>
  </si>
  <si>
    <t>New Rate Effective 11/1/25 Payable on 11/15/25</t>
  </si>
  <si>
    <t>1036</t>
  </si>
  <si>
    <t>Buss</t>
  </si>
  <si>
    <t>Crystal</t>
  </si>
  <si>
    <t xml:space="preserve">CSM Lead </t>
  </si>
  <si>
    <t>5 days/week</t>
  </si>
  <si>
    <t>5 days per week</t>
  </si>
  <si>
    <t>1005</t>
  </si>
  <si>
    <t>Chillman</t>
  </si>
  <si>
    <t>Erik</t>
  </si>
  <si>
    <t>VP, Head of Growth</t>
  </si>
  <si>
    <t>1085</t>
  </si>
  <si>
    <t>Grillo</t>
  </si>
  <si>
    <t>Alexa</t>
  </si>
  <si>
    <t>Account Director</t>
  </si>
  <si>
    <t>1045</t>
  </si>
  <si>
    <t>Heithoff</t>
  </si>
  <si>
    <t>Daniel</t>
  </si>
  <si>
    <t>TCSM Lead</t>
  </si>
  <si>
    <t>1026</t>
  </si>
  <si>
    <t>Lee</t>
  </si>
  <si>
    <t>Raymond</t>
  </si>
  <si>
    <t xml:space="preserve">Sr. Manager, Content &amp; Distribution </t>
  </si>
  <si>
    <t>benefit correction amount</t>
  </si>
  <si>
    <t>1069</t>
  </si>
  <si>
    <t>Lunan</t>
  </si>
  <si>
    <t>Client Services Manager</t>
  </si>
  <si>
    <t>1001</t>
  </si>
  <si>
    <t>MacKenzie</t>
  </si>
  <si>
    <t>Pete</t>
  </si>
  <si>
    <t>Head of Operations</t>
  </si>
  <si>
    <t>1041</t>
  </si>
  <si>
    <t>Mendoza</t>
  </si>
  <si>
    <t>Sonya</t>
  </si>
  <si>
    <t>VP, Human Resources</t>
  </si>
  <si>
    <t>Morgan</t>
  </si>
  <si>
    <t>Gabriel</t>
  </si>
  <si>
    <t>CSM Lead</t>
  </si>
  <si>
    <t>1008</t>
  </si>
  <si>
    <t>Morrison</t>
  </si>
  <si>
    <t>Tyler</t>
  </si>
  <si>
    <t>Sr Director, Customer Experience &amp; Operations</t>
  </si>
  <si>
    <t>1003</t>
  </si>
  <si>
    <t>Rose</t>
  </si>
  <si>
    <t>Max</t>
  </si>
  <si>
    <t>VP, Infrastructure and Development</t>
  </si>
  <si>
    <t>Tark</t>
  </si>
  <si>
    <t>Grace</t>
  </si>
  <si>
    <t>Senior Account Manager</t>
  </si>
  <si>
    <t>n/a</t>
  </si>
  <si>
    <t>Whiteside</t>
  </si>
  <si>
    <t>Jason</t>
  </si>
  <si>
    <t>AR</t>
  </si>
  <si>
    <t>$28/hour</t>
  </si>
  <si>
    <t>Based on avg 20 hrs per wk</t>
  </si>
  <si>
    <t>Actual rate depends on hours</t>
  </si>
  <si>
    <t>Turkalj</t>
  </si>
  <si>
    <t>Marko</t>
  </si>
  <si>
    <t>Head of Platform</t>
  </si>
  <si>
    <t>Franjkic</t>
  </si>
  <si>
    <t>Dalibor</t>
  </si>
  <si>
    <t>Director, Online Platform</t>
  </si>
  <si>
    <t>BS+Guardian</t>
  </si>
  <si>
    <t>ER + EE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</si>
</sst>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7">
    <font>
      <sz val="11"/>
      <color rgb="FF222222"/>
      <name val="Calibri"/>
      <scheme val="minor"/>
    </font>
    <font>
      <sz val="11"/>
      <color theme="1"/>
      <name val="Calibri"/>
      <scheme val="minor"/>
    </font>
    <font>
      <b/>
      <sz val="11"/>
      <color rgb="FF222222"/>
      <name val="Calibri"/>
    </font>
    <font>
      <sz val="11"/>
      <color rgb="FF222222"/>
      <name val="Calibri"/>
    </font>
    <font>
      <b/>
      <sz val="11"/>
      <color rgb="FF666666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theme="4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222222"/>
      <name val="Calibri"/>
      <family val="2"/>
    </font>
    <font>
      <b/>
      <sz val="11"/>
      <color theme="1"/>
      <name val="Calibri"/>
      <family val="2"/>
    </font>
    <font>
      <sz val="11"/>
      <color theme="4"/>
      <name val="Calibri"/>
      <family val="2"/>
    </font>
    <font>
      <b/>
      <sz val="11"/>
      <color rgb="FF222222"/>
      <name val="Calibri"/>
      <family val="2"/>
    </font>
    <font>
      <sz val="11"/>
      <color rgb="FF222222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74">
    <xf numFmtId="0" fontId="0" fillId="0" borderId="0" xfId="0"/>
    <xf numFmtId="14" fontId="3" fillId="2" borderId="1" xfId="0" applyNumberFormat="1" applyFont="1" applyFill="1" applyBorder="1"/>
    <xf numFmtId="164" fontId="3" fillId="3" borderId="0" xfId="0" applyNumberFormat="1" applyFont="1" applyFill="1"/>
    <xf numFmtId="0" fontId="3" fillId="3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165" fontId="6" fillId="2" borderId="1" xfId="0" applyNumberFormat="1" applyFont="1" applyFill="1" applyBorder="1"/>
    <xf numFmtId="44" fontId="3" fillId="2" borderId="1" xfId="0" applyNumberFormat="1" applyFont="1" applyFill="1" applyBorder="1"/>
    <xf numFmtId="164" fontId="3" fillId="2" borderId="1" xfId="0" applyNumberFormat="1" applyFont="1" applyFill="1" applyBorder="1"/>
    <xf numFmtId="44" fontId="3" fillId="2" borderId="0" xfId="0" applyNumberFormat="1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64" fontId="3" fillId="2" borderId="0" xfId="0" applyNumberFormat="1" applyFont="1" applyFill="1"/>
    <xf numFmtId="164" fontId="3" fillId="2" borderId="2" xfId="0" applyNumberFormat="1" applyFont="1" applyFill="1" applyBorder="1"/>
    <xf numFmtId="0" fontId="2" fillId="2" borderId="0" xfId="0" applyFont="1" applyFill="1"/>
    <xf numFmtId="0" fontId="11" fillId="2" borderId="0" xfId="0" applyFont="1" applyFill="1"/>
    <xf numFmtId="0" fontId="13" fillId="2" borderId="1" xfId="0" applyFont="1" applyFill="1" applyBorder="1" applyAlignment="1">
      <alignment horizontal="center" wrapText="1"/>
    </xf>
    <xf numFmtId="0" fontId="3" fillId="0" borderId="1" xfId="0" applyFont="1" applyBorder="1"/>
    <xf numFmtId="165" fontId="6" fillId="0" borderId="1" xfId="0" applyNumberFormat="1" applyFont="1" applyBorder="1"/>
    <xf numFmtId="44" fontId="3" fillId="0" borderId="1" xfId="0" applyNumberFormat="1" applyFont="1" applyBorder="1"/>
    <xf numFmtId="49" fontId="12" fillId="2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49" fontId="3" fillId="0" borderId="1" xfId="0" applyNumberFormat="1" applyFont="1" applyBorder="1" applyAlignment="1">
      <alignment horizontal="left"/>
    </xf>
    <xf numFmtId="0" fontId="12" fillId="0" borderId="1" xfId="0" applyFont="1" applyBorder="1"/>
    <xf numFmtId="165" fontId="10" fillId="0" borderId="1" xfId="0" applyNumberFormat="1" applyFont="1" applyBorder="1"/>
    <xf numFmtId="44" fontId="12" fillId="0" borderId="1" xfId="0" applyNumberFormat="1" applyFont="1" applyBorder="1"/>
    <xf numFmtId="44" fontId="14" fillId="0" borderId="1" xfId="1" applyFont="1" applyFill="1" applyBorder="1"/>
    <xf numFmtId="49" fontId="12" fillId="0" borderId="1" xfId="0" applyNumberFormat="1" applyFont="1" applyBorder="1" applyAlignment="1">
      <alignment horizontal="left"/>
    </xf>
    <xf numFmtId="44" fontId="7" fillId="0" borderId="1" xfId="1" applyFont="1" applyFill="1" applyBorder="1"/>
    <xf numFmtId="44" fontId="3" fillId="0" borderId="1" xfId="1" applyFont="1" applyFill="1" applyBorder="1"/>
    <xf numFmtId="44" fontId="10" fillId="2" borderId="1" xfId="0" applyNumberFormat="1" applyFont="1" applyFill="1" applyBorder="1"/>
    <xf numFmtId="44" fontId="3" fillId="3" borderId="2" xfId="0" applyNumberFormat="1" applyFont="1" applyFill="1" applyBorder="1"/>
    <xf numFmtId="44" fontId="3" fillId="2" borderId="2" xfId="0" applyNumberFormat="1" applyFont="1" applyFill="1" applyBorder="1"/>
    <xf numFmtId="44" fontId="10" fillId="7" borderId="1" xfId="1" applyFont="1" applyFill="1" applyBorder="1"/>
    <xf numFmtId="0" fontId="11" fillId="6" borderId="0" xfId="0" applyFont="1" applyFill="1"/>
    <xf numFmtId="164" fontId="10" fillId="7" borderId="1" xfId="0" applyNumberFormat="1" applyFont="1" applyFill="1" applyBorder="1"/>
    <xf numFmtId="0" fontId="15" fillId="5" borderId="1" xfId="0" applyFont="1" applyFill="1" applyBorder="1" applyAlignment="1">
      <alignment horizontal="center" wrapText="1"/>
    </xf>
    <xf numFmtId="0" fontId="10" fillId="0" borderId="1" xfId="0" applyFont="1" applyFill="1" applyBorder="1"/>
    <xf numFmtId="0" fontId="8" fillId="0" borderId="1" xfId="0" applyFont="1" applyFill="1" applyBorder="1"/>
    <xf numFmtId="165" fontId="8" fillId="0" borderId="1" xfId="0" applyNumberFormat="1" applyFont="1" applyFill="1" applyBorder="1"/>
    <xf numFmtId="44" fontId="3" fillId="0" borderId="1" xfId="0" applyNumberFormat="1" applyFont="1" applyFill="1" applyBorder="1"/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44" fontId="10" fillId="0" borderId="1" xfId="1" applyFont="1" applyFill="1" applyBorder="1"/>
    <xf numFmtId="0" fontId="9" fillId="0" borderId="1" xfId="0" applyFont="1" applyFill="1" applyBorder="1"/>
    <xf numFmtId="165" fontId="9" fillId="0" borderId="1" xfId="0" applyNumberFormat="1" applyFont="1" applyFill="1" applyBorder="1"/>
    <xf numFmtId="44" fontId="12" fillId="0" borderId="1" xfId="0" applyNumberFormat="1" applyFont="1" applyFill="1" applyBorder="1"/>
    <xf numFmtId="164" fontId="12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/>
    <xf numFmtId="44" fontId="3" fillId="0" borderId="2" xfId="0" applyNumberFormat="1" applyFont="1" applyFill="1" applyBorder="1"/>
    <xf numFmtId="164" fontId="3" fillId="0" borderId="0" xfId="0" applyNumberFormat="1" applyFont="1" applyFill="1"/>
    <xf numFmtId="44" fontId="3" fillId="0" borderId="0" xfId="0" applyNumberFormat="1" applyFont="1" applyFill="1"/>
    <xf numFmtId="165" fontId="3" fillId="0" borderId="0" xfId="0" applyNumberFormat="1" applyFont="1" applyFill="1"/>
    <xf numFmtId="165" fontId="12" fillId="7" borderId="1" xfId="0" applyNumberFormat="1" applyFont="1" applyFill="1" applyBorder="1"/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left"/>
    </xf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0" borderId="2" xfId="0" applyFont="1" applyFill="1" applyBorder="1"/>
    <xf numFmtId="164" fontId="3" fillId="0" borderId="2" xfId="0" applyNumberFormat="1" applyFont="1" applyFill="1" applyBorder="1"/>
    <xf numFmtId="0" fontId="1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V990"/>
  <sheetViews>
    <sheetView tabSelected="1" topLeftCell="B1" workbookViewId="0">
      <pane ySplit="2" topLeftCell="A3" activePane="bottomLeft" state="frozen"/>
      <selection pane="bottomLeft" activeCell="AL7" sqref="AL7"/>
    </sheetView>
  </sheetViews>
  <sheetFormatPr defaultColWidth="9.7109375" defaultRowHeight="15" customHeight="1"/>
  <cols>
    <col min="4" max="4" width="39.7109375" hidden="1" customWidth="1"/>
    <col min="5" max="6" width="0" hidden="1" customWidth="1"/>
    <col min="7" max="7" width="13.140625" bestFit="1" customWidth="1"/>
    <col min="8" max="23" width="0" hidden="1" customWidth="1"/>
    <col min="24" max="24" width="12.28515625" hidden="1" customWidth="1"/>
    <col min="25" max="25" width="19.7109375" hidden="1" customWidth="1"/>
    <col min="26" max="37" width="0" hidden="1" customWidth="1"/>
    <col min="39" max="39" width="0" hidden="1" customWidth="1"/>
    <col min="40" max="40" width="10.28515625" bestFit="1" customWidth="1"/>
    <col min="41" max="41" width="26.140625" bestFit="1" customWidth="1"/>
  </cols>
  <sheetData>
    <row r="1" spans="1:48" ht="14.25" customHeight="1">
      <c r="A1" s="31" t="s">
        <v>0</v>
      </c>
      <c r="B1" s="1">
        <v>45965</v>
      </c>
      <c r="C1" s="67"/>
      <c r="D1" s="68"/>
      <c r="E1" s="67"/>
      <c r="F1" s="67"/>
      <c r="G1" s="67"/>
      <c r="H1" s="69"/>
      <c r="I1" s="69"/>
      <c r="J1" s="69"/>
      <c r="K1" s="69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70"/>
      <c r="Y1" s="70"/>
      <c r="Z1" s="70"/>
      <c r="AA1" s="70"/>
      <c r="AB1" s="70"/>
      <c r="AC1" s="70"/>
      <c r="AD1" s="70" t="s">
        <v>1</v>
      </c>
      <c r="AE1" s="2"/>
      <c r="AF1" s="3"/>
      <c r="AG1" s="3"/>
      <c r="AH1" s="3"/>
      <c r="AI1" s="3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86.45">
      <c r="A2" s="5" t="s">
        <v>2</v>
      </c>
      <c r="B2" s="5" t="s">
        <v>3</v>
      </c>
      <c r="C2" s="5" t="s">
        <v>4</v>
      </c>
      <c r="D2" s="6" t="s">
        <v>5</v>
      </c>
      <c r="E2" s="26" t="s">
        <v>6</v>
      </c>
      <c r="F2" s="26" t="s">
        <v>7</v>
      </c>
      <c r="G2" s="7" t="s">
        <v>8</v>
      </c>
      <c r="H2" s="8" t="s">
        <v>9</v>
      </c>
      <c r="I2" s="9" t="s">
        <v>10</v>
      </c>
      <c r="J2" s="9" t="s">
        <v>11</v>
      </c>
      <c r="K2" s="8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  <c r="X2" s="11" t="s">
        <v>25</v>
      </c>
      <c r="Y2" s="11" t="s">
        <v>26</v>
      </c>
      <c r="Z2" s="11" t="s">
        <v>27</v>
      </c>
      <c r="AA2" s="11" t="s">
        <v>28</v>
      </c>
      <c r="AB2" s="11" t="s">
        <v>29</v>
      </c>
      <c r="AC2" s="11" t="s">
        <v>30</v>
      </c>
      <c r="AD2" s="11" t="s">
        <v>31</v>
      </c>
      <c r="AE2" s="11" t="s">
        <v>32</v>
      </c>
      <c r="AF2" s="9" t="s">
        <v>33</v>
      </c>
      <c r="AG2" s="9" t="s">
        <v>34</v>
      </c>
      <c r="AH2" s="9" t="s">
        <v>35</v>
      </c>
      <c r="AI2" s="8" t="s">
        <v>36</v>
      </c>
      <c r="AJ2" s="8" t="s">
        <v>37</v>
      </c>
      <c r="AK2" s="8" t="s">
        <v>38</v>
      </c>
      <c r="AL2" s="12" t="s">
        <v>39</v>
      </c>
      <c r="AM2" s="9" t="s">
        <v>40</v>
      </c>
      <c r="AN2" s="46" t="s">
        <v>41</v>
      </c>
      <c r="AO2" s="4"/>
      <c r="AP2" s="4"/>
      <c r="AQ2" s="4"/>
      <c r="AR2" s="4"/>
      <c r="AS2" s="4"/>
      <c r="AT2" s="4"/>
      <c r="AU2" s="4"/>
      <c r="AV2" s="4"/>
    </row>
    <row r="3" spans="1:48" ht="14.25" customHeight="1">
      <c r="A3" s="13" t="s">
        <v>42</v>
      </c>
      <c r="B3" s="13" t="s">
        <v>43</v>
      </c>
      <c r="C3" s="13" t="s">
        <v>44</v>
      </c>
      <c r="D3" s="30" t="s">
        <v>45</v>
      </c>
      <c r="E3" s="40">
        <v>62000.160000000003</v>
      </c>
      <c r="F3" s="15">
        <f t="shared" ref="F3:F17" si="0">E3/12</f>
        <v>5166.68</v>
      </c>
      <c r="G3" s="38">
        <f t="shared" ref="G3:G17" si="1">F3/2</f>
        <v>2583.34</v>
      </c>
      <c r="H3" s="47" t="s">
        <v>46</v>
      </c>
      <c r="I3" s="47">
        <v>5</v>
      </c>
      <c r="J3" s="48">
        <f t="shared" ref="J3:J14" si="2">I3*52</f>
        <v>260</v>
      </c>
      <c r="K3" s="49">
        <f>E3/J3</f>
        <v>238.46215384615385</v>
      </c>
      <c r="L3" s="50">
        <v>0</v>
      </c>
      <c r="M3" s="50">
        <v>0</v>
      </c>
      <c r="N3" s="50">
        <v>0</v>
      </c>
      <c r="O3" s="50">
        <v>5.5</v>
      </c>
      <c r="P3" s="50">
        <v>1.1499999999999999</v>
      </c>
      <c r="Q3" s="50">
        <v>8.7799999999999994</v>
      </c>
      <c r="R3" s="50"/>
      <c r="S3" s="50"/>
      <c r="T3" s="50"/>
      <c r="U3" s="50">
        <v>41.2</v>
      </c>
      <c r="V3" s="50"/>
      <c r="W3" s="50">
        <f t="shared" ref="W3:W14" si="3">SUM(M3:V3)</f>
        <v>56.63</v>
      </c>
      <c r="X3" s="51">
        <f t="shared" ref="X3:X14" si="4">L3*0.8</f>
        <v>0</v>
      </c>
      <c r="Y3" s="51">
        <f t="shared" ref="Y3:Y14" si="5">L3-X3</f>
        <v>0</v>
      </c>
      <c r="Z3" s="51">
        <f t="shared" ref="Z3:Z17" si="6">Y3*12/24</f>
        <v>0</v>
      </c>
      <c r="AA3" s="51">
        <f t="shared" ref="AA3:AA14" si="7">M3*0.8</f>
        <v>0</v>
      </c>
      <c r="AB3" s="51">
        <f t="shared" ref="AB3:AB14" si="8">M3-AA3</f>
        <v>0</v>
      </c>
      <c r="AC3" s="51">
        <f t="shared" ref="AC3:AC17" si="9">AB3*12/24</f>
        <v>0</v>
      </c>
      <c r="AD3" s="51">
        <f t="shared" ref="AD3:AD14" si="10">N3*0.8</f>
        <v>0</v>
      </c>
      <c r="AE3" s="51">
        <f t="shared" ref="AE3:AE14" si="11">N3-AD3</f>
        <v>0</v>
      </c>
      <c r="AF3" s="51">
        <f t="shared" ref="AF3:AF17" si="12">AE3*12/24</f>
        <v>0</v>
      </c>
      <c r="AG3" s="50">
        <f>O3+P3+Q3</f>
        <v>15.43</v>
      </c>
      <c r="AH3" s="50">
        <f>R3+S3+T3+U3+V3</f>
        <v>41.2</v>
      </c>
      <c r="AI3" s="51">
        <f>X3+AA3+AD3+AG3</f>
        <v>15.43</v>
      </c>
      <c r="AJ3" s="51">
        <f t="shared" ref="AJ3:AJ18" si="13">AI3*12/24</f>
        <v>7.7149999999999999</v>
      </c>
      <c r="AK3" s="51">
        <f t="shared" ref="AK3:AK14" si="14">Y3+AB3+AE3+AH3</f>
        <v>41.2</v>
      </c>
      <c r="AL3" s="51">
        <f t="shared" ref="AL3:AL18" si="15">AK3*12/24</f>
        <v>20.6</v>
      </c>
      <c r="AM3" s="52">
        <f t="shared" ref="AM3:AM14" si="16">G3+AJ3</f>
        <v>2591.0550000000003</v>
      </c>
      <c r="AN3" s="53">
        <f t="shared" ref="AN3:AN14" si="17">G3-AL3</f>
        <v>2562.7400000000002</v>
      </c>
      <c r="AO3" s="25" t="s">
        <v>47</v>
      </c>
      <c r="AP3" s="4"/>
      <c r="AQ3" s="4"/>
      <c r="AR3" s="4"/>
      <c r="AS3" s="4"/>
      <c r="AT3" s="4"/>
      <c r="AU3" s="4"/>
      <c r="AV3" s="4"/>
    </row>
    <row r="4" spans="1:48" ht="14.25" customHeight="1">
      <c r="A4" s="13" t="s">
        <v>48</v>
      </c>
      <c r="B4" s="13" t="s">
        <v>49</v>
      </c>
      <c r="C4" s="13" t="s">
        <v>50</v>
      </c>
      <c r="D4" s="13" t="s">
        <v>51</v>
      </c>
      <c r="E4" s="16">
        <v>145000</v>
      </c>
      <c r="F4" s="15">
        <f t="shared" si="0"/>
        <v>12083.333333333334</v>
      </c>
      <c r="G4" s="38">
        <f t="shared" si="1"/>
        <v>6041.666666666667</v>
      </c>
      <c r="H4" s="48"/>
      <c r="I4" s="48">
        <v>5</v>
      </c>
      <c r="J4" s="48">
        <f t="shared" si="2"/>
        <v>260</v>
      </c>
      <c r="K4" s="49"/>
      <c r="L4" s="50">
        <v>703.32</v>
      </c>
      <c r="M4" s="50">
        <v>52.15</v>
      </c>
      <c r="N4" s="50">
        <v>6.55</v>
      </c>
      <c r="O4" s="50">
        <v>5.5</v>
      </c>
      <c r="P4" s="50">
        <v>1.1499999999999999</v>
      </c>
      <c r="Q4" s="50">
        <v>20.59</v>
      </c>
      <c r="R4" s="50">
        <v>14.76</v>
      </c>
      <c r="S4" s="50"/>
      <c r="T4" s="50">
        <v>10.06</v>
      </c>
      <c r="U4" s="50">
        <v>41.2</v>
      </c>
      <c r="V4" s="50"/>
      <c r="W4" s="50">
        <f t="shared" si="3"/>
        <v>151.96</v>
      </c>
      <c r="X4" s="51">
        <f t="shared" si="4"/>
        <v>562.65600000000006</v>
      </c>
      <c r="Y4" s="51">
        <f t="shared" si="5"/>
        <v>140.66399999999999</v>
      </c>
      <c r="Z4" s="51">
        <f t="shared" si="6"/>
        <v>70.331999999999994</v>
      </c>
      <c r="AA4" s="51">
        <f t="shared" si="7"/>
        <v>41.72</v>
      </c>
      <c r="AB4" s="51">
        <f t="shared" si="8"/>
        <v>10.43</v>
      </c>
      <c r="AC4" s="51">
        <f t="shared" si="9"/>
        <v>5.2149999999999999</v>
      </c>
      <c r="AD4" s="51">
        <f t="shared" si="10"/>
        <v>5.24</v>
      </c>
      <c r="AE4" s="51">
        <f t="shared" si="11"/>
        <v>1.3099999999999996</v>
      </c>
      <c r="AF4" s="51">
        <f t="shared" si="12"/>
        <v>0.6549999999999998</v>
      </c>
      <c r="AG4" s="50">
        <f t="shared" ref="AG4:AG14" si="18">O4+P4+Q4</f>
        <v>27.240000000000002</v>
      </c>
      <c r="AH4" s="50">
        <f t="shared" ref="AH4:AH14" si="19">R4+S4+T4+U4+V4</f>
        <v>66.02000000000001</v>
      </c>
      <c r="AI4" s="51">
        <f t="shared" ref="AI4:AI14" si="20">X4+AA4+AD4+AG4</f>
        <v>636.85600000000011</v>
      </c>
      <c r="AJ4" s="51">
        <f t="shared" si="13"/>
        <v>318.42800000000005</v>
      </c>
      <c r="AK4" s="51">
        <f t="shared" si="14"/>
        <v>218.42400000000001</v>
      </c>
      <c r="AL4" s="51">
        <f t="shared" si="15"/>
        <v>109.212</v>
      </c>
      <c r="AM4" s="52">
        <f t="shared" si="16"/>
        <v>6360.0946666666669</v>
      </c>
      <c r="AN4" s="39">
        <f t="shared" si="17"/>
        <v>5932.4546666666665</v>
      </c>
      <c r="AO4" s="4"/>
      <c r="AP4" s="4"/>
      <c r="AQ4" s="4"/>
      <c r="AR4" s="4"/>
      <c r="AS4" s="4"/>
      <c r="AT4" s="4"/>
      <c r="AU4" s="4"/>
      <c r="AV4" s="4"/>
    </row>
    <row r="5" spans="1:48" ht="14.25" customHeight="1">
      <c r="A5" s="13" t="s">
        <v>52</v>
      </c>
      <c r="B5" s="13" t="s">
        <v>53</v>
      </c>
      <c r="C5" s="13" t="s">
        <v>54</v>
      </c>
      <c r="D5" s="13" t="s">
        <v>55</v>
      </c>
      <c r="E5" s="16">
        <v>130000</v>
      </c>
      <c r="F5" s="15">
        <f t="shared" si="0"/>
        <v>10833.333333333334</v>
      </c>
      <c r="G5" s="38">
        <f t="shared" si="1"/>
        <v>5416.666666666667</v>
      </c>
      <c r="H5" s="48"/>
      <c r="I5" s="48">
        <v>5</v>
      </c>
      <c r="J5" s="48">
        <f t="shared" si="2"/>
        <v>260</v>
      </c>
      <c r="K5" s="49"/>
      <c r="L5" s="50">
        <v>545.03</v>
      </c>
      <c r="M5" s="50">
        <v>52.15</v>
      </c>
      <c r="N5" s="50">
        <v>6.55</v>
      </c>
      <c r="O5" s="50">
        <v>5.5</v>
      </c>
      <c r="P5" s="50">
        <v>1.1499999999999999</v>
      </c>
      <c r="Q5" s="50">
        <v>18.420000000000002</v>
      </c>
      <c r="R5" s="50"/>
      <c r="S5" s="50"/>
      <c r="T5" s="50"/>
      <c r="U5" s="50"/>
      <c r="V5" s="50"/>
      <c r="W5" s="50">
        <f t="shared" si="3"/>
        <v>83.77</v>
      </c>
      <c r="X5" s="51">
        <f t="shared" si="4"/>
        <v>436.024</v>
      </c>
      <c r="Y5" s="51">
        <f t="shared" si="5"/>
        <v>109.00599999999997</v>
      </c>
      <c r="Z5" s="51">
        <f t="shared" si="6"/>
        <v>54.502999999999986</v>
      </c>
      <c r="AA5" s="51">
        <f t="shared" si="7"/>
        <v>41.72</v>
      </c>
      <c r="AB5" s="51">
        <f t="shared" si="8"/>
        <v>10.43</v>
      </c>
      <c r="AC5" s="51">
        <f t="shared" si="9"/>
        <v>5.2149999999999999</v>
      </c>
      <c r="AD5" s="51">
        <f t="shared" si="10"/>
        <v>5.24</v>
      </c>
      <c r="AE5" s="51">
        <f t="shared" si="11"/>
        <v>1.3099999999999996</v>
      </c>
      <c r="AF5" s="51">
        <f t="shared" si="12"/>
        <v>0.6549999999999998</v>
      </c>
      <c r="AG5" s="50">
        <f t="shared" si="18"/>
        <v>25.07</v>
      </c>
      <c r="AH5" s="50">
        <f t="shared" si="19"/>
        <v>0</v>
      </c>
      <c r="AI5" s="51">
        <f t="shared" si="20"/>
        <v>508.05400000000003</v>
      </c>
      <c r="AJ5" s="51">
        <f t="shared" si="13"/>
        <v>254.02700000000002</v>
      </c>
      <c r="AK5" s="51">
        <f t="shared" si="14"/>
        <v>120.74599999999998</v>
      </c>
      <c r="AL5" s="51">
        <f t="shared" si="15"/>
        <v>60.37299999999999</v>
      </c>
      <c r="AM5" s="52">
        <f t="shared" si="16"/>
        <v>5670.693666666667</v>
      </c>
      <c r="AN5" s="39">
        <f t="shared" si="17"/>
        <v>5356.2936666666674</v>
      </c>
      <c r="AO5" s="18"/>
      <c r="AP5" s="18"/>
      <c r="AQ5" s="18"/>
      <c r="AR5" s="18"/>
      <c r="AS5" s="18"/>
      <c r="AT5" s="18"/>
      <c r="AU5" s="18"/>
      <c r="AV5" s="18"/>
    </row>
    <row r="6" spans="1:48" ht="14.25" customHeight="1">
      <c r="A6" s="13" t="s">
        <v>56</v>
      </c>
      <c r="B6" s="13" t="s">
        <v>57</v>
      </c>
      <c r="C6" s="13" t="s">
        <v>58</v>
      </c>
      <c r="D6" s="13" t="s">
        <v>59</v>
      </c>
      <c r="E6" s="16">
        <v>62000</v>
      </c>
      <c r="F6" s="15">
        <f t="shared" si="0"/>
        <v>5166.666666666667</v>
      </c>
      <c r="G6" s="38">
        <f t="shared" si="1"/>
        <v>2583.3333333333335</v>
      </c>
      <c r="H6" s="48"/>
      <c r="I6" s="48">
        <v>5</v>
      </c>
      <c r="J6" s="48">
        <f t="shared" si="2"/>
        <v>260</v>
      </c>
      <c r="K6" s="49"/>
      <c r="L6" s="50">
        <v>529.44000000000005</v>
      </c>
      <c r="M6" s="50">
        <v>52.15</v>
      </c>
      <c r="N6" s="50">
        <v>6.55</v>
      </c>
      <c r="O6" s="50">
        <v>5.5</v>
      </c>
      <c r="P6" s="50">
        <v>1.1499999999999999</v>
      </c>
      <c r="Q6" s="50">
        <v>8.7799999999999994</v>
      </c>
      <c r="R6" s="50"/>
      <c r="S6" s="50">
        <v>0.38</v>
      </c>
      <c r="T6" s="50"/>
      <c r="U6" s="50">
        <v>3.05</v>
      </c>
      <c r="V6" s="50">
        <v>0.74</v>
      </c>
      <c r="W6" s="50">
        <f t="shared" si="3"/>
        <v>78.299999999999983</v>
      </c>
      <c r="X6" s="51">
        <f t="shared" si="4"/>
        <v>423.55200000000008</v>
      </c>
      <c r="Y6" s="51">
        <f t="shared" si="5"/>
        <v>105.88799999999998</v>
      </c>
      <c r="Z6" s="51">
        <f t="shared" si="6"/>
        <v>52.943999999999988</v>
      </c>
      <c r="AA6" s="51">
        <f t="shared" si="7"/>
        <v>41.72</v>
      </c>
      <c r="AB6" s="51">
        <f t="shared" si="8"/>
        <v>10.43</v>
      </c>
      <c r="AC6" s="51">
        <f t="shared" si="9"/>
        <v>5.2149999999999999</v>
      </c>
      <c r="AD6" s="51">
        <f t="shared" si="10"/>
        <v>5.24</v>
      </c>
      <c r="AE6" s="51">
        <f t="shared" si="11"/>
        <v>1.3099999999999996</v>
      </c>
      <c r="AF6" s="51">
        <f t="shared" si="12"/>
        <v>0.6549999999999998</v>
      </c>
      <c r="AG6" s="50">
        <f t="shared" si="18"/>
        <v>15.43</v>
      </c>
      <c r="AH6" s="50">
        <f t="shared" si="19"/>
        <v>4.17</v>
      </c>
      <c r="AI6" s="51">
        <f t="shared" si="20"/>
        <v>485.94200000000006</v>
      </c>
      <c r="AJ6" s="51">
        <f t="shared" si="13"/>
        <v>242.97100000000003</v>
      </c>
      <c r="AK6" s="51">
        <f t="shared" si="14"/>
        <v>121.79799999999999</v>
      </c>
      <c r="AL6" s="51">
        <f t="shared" si="15"/>
        <v>60.898999999999994</v>
      </c>
      <c r="AM6" s="52">
        <f t="shared" si="16"/>
        <v>2826.3043333333335</v>
      </c>
      <c r="AN6" s="39">
        <f t="shared" si="17"/>
        <v>2522.4343333333336</v>
      </c>
      <c r="AO6" s="4"/>
      <c r="AP6" s="4"/>
      <c r="AQ6" s="4"/>
      <c r="AR6" s="4"/>
      <c r="AS6" s="4"/>
      <c r="AT6" s="4"/>
      <c r="AU6" s="4"/>
      <c r="AV6" s="4"/>
    </row>
    <row r="7" spans="1:48" ht="14.25" customHeight="1">
      <c r="A7" s="13" t="s">
        <v>60</v>
      </c>
      <c r="B7" s="32" t="s">
        <v>61</v>
      </c>
      <c r="C7" s="32" t="s">
        <v>62</v>
      </c>
      <c r="D7" s="33" t="s">
        <v>63</v>
      </c>
      <c r="E7" s="35">
        <v>75000</v>
      </c>
      <c r="F7" s="34">
        <f t="shared" si="0"/>
        <v>6250</v>
      </c>
      <c r="G7" s="36">
        <f t="shared" si="1"/>
        <v>3125</v>
      </c>
      <c r="H7" s="54" t="s">
        <v>46</v>
      </c>
      <c r="I7" s="54">
        <v>3</v>
      </c>
      <c r="J7" s="54">
        <f t="shared" si="2"/>
        <v>156</v>
      </c>
      <c r="K7" s="55"/>
      <c r="L7" s="56">
        <v>0</v>
      </c>
      <c r="M7" s="56">
        <v>52.15</v>
      </c>
      <c r="N7" s="56">
        <v>6.55</v>
      </c>
      <c r="O7" s="50">
        <v>5.5</v>
      </c>
      <c r="P7" s="50">
        <v>1.1499999999999999</v>
      </c>
      <c r="Q7" s="56">
        <v>7.25</v>
      </c>
      <c r="R7" s="56"/>
      <c r="S7" s="56"/>
      <c r="T7" s="56"/>
      <c r="U7" s="56"/>
      <c r="V7" s="56"/>
      <c r="W7" s="50">
        <f t="shared" si="3"/>
        <v>72.599999999999994</v>
      </c>
      <c r="X7" s="57">
        <f t="shared" si="4"/>
        <v>0</v>
      </c>
      <c r="Y7" s="57">
        <f>103.99*2</f>
        <v>207.98</v>
      </c>
      <c r="Z7" s="57">
        <f>Y7*12/24</f>
        <v>103.99</v>
      </c>
      <c r="AA7" s="57">
        <f t="shared" si="7"/>
        <v>41.72</v>
      </c>
      <c r="AB7" s="57">
        <f t="shared" si="8"/>
        <v>10.43</v>
      </c>
      <c r="AC7" s="57">
        <f t="shared" si="9"/>
        <v>5.2149999999999999</v>
      </c>
      <c r="AD7" s="57">
        <f t="shared" si="10"/>
        <v>5.24</v>
      </c>
      <c r="AE7" s="57">
        <f t="shared" si="11"/>
        <v>1.3099999999999996</v>
      </c>
      <c r="AF7" s="57">
        <f t="shared" si="12"/>
        <v>0.6549999999999998</v>
      </c>
      <c r="AG7" s="50">
        <f t="shared" si="18"/>
        <v>13.9</v>
      </c>
      <c r="AH7" s="50">
        <f t="shared" si="19"/>
        <v>0</v>
      </c>
      <c r="AI7" s="51">
        <f t="shared" si="20"/>
        <v>60.86</v>
      </c>
      <c r="AJ7" s="57">
        <f t="shared" si="13"/>
        <v>30.429999999999996</v>
      </c>
      <c r="AK7" s="57">
        <f>Y7+AB7+AE7+AH7</f>
        <v>219.72</v>
      </c>
      <c r="AL7" s="45">
        <f t="shared" si="15"/>
        <v>109.86</v>
      </c>
      <c r="AM7" s="66">
        <f t="shared" si="16"/>
        <v>3155.43</v>
      </c>
      <c r="AN7" s="43">
        <f t="shared" si="17"/>
        <v>3015.14</v>
      </c>
      <c r="AO7" s="44" t="s">
        <v>64</v>
      </c>
      <c r="AP7" s="4"/>
      <c r="AQ7" s="4"/>
      <c r="AR7" s="4"/>
      <c r="AS7" s="4"/>
      <c r="AT7" s="4"/>
      <c r="AU7" s="4"/>
      <c r="AV7" s="4"/>
    </row>
    <row r="8" spans="1:48" ht="14.25" customHeight="1">
      <c r="A8" s="13" t="s">
        <v>65</v>
      </c>
      <c r="B8" s="13" t="s">
        <v>66</v>
      </c>
      <c r="C8" s="13" t="s">
        <v>58</v>
      </c>
      <c r="D8" s="13" t="s">
        <v>67</v>
      </c>
      <c r="E8" s="40">
        <v>58500</v>
      </c>
      <c r="F8" s="15">
        <f t="shared" si="0"/>
        <v>4875</v>
      </c>
      <c r="G8" s="38">
        <f t="shared" si="1"/>
        <v>2437.5</v>
      </c>
      <c r="H8" s="58" t="s">
        <v>46</v>
      </c>
      <c r="I8" s="58">
        <v>5</v>
      </c>
      <c r="J8" s="48">
        <f t="shared" si="2"/>
        <v>260</v>
      </c>
      <c r="K8" s="49">
        <f t="shared" ref="K8" si="21">E8/J8</f>
        <v>225</v>
      </c>
      <c r="L8" s="50">
        <v>660.95</v>
      </c>
      <c r="M8" s="50">
        <v>52.15</v>
      </c>
      <c r="N8" s="50">
        <v>6.55</v>
      </c>
      <c r="O8" s="50">
        <v>5.5</v>
      </c>
      <c r="P8" s="50">
        <v>1.1499999999999999</v>
      </c>
      <c r="Q8" s="50">
        <v>4.97</v>
      </c>
      <c r="R8" s="50"/>
      <c r="S8" s="50"/>
      <c r="T8" s="50"/>
      <c r="U8" s="50"/>
      <c r="V8" s="50"/>
      <c r="W8" s="50">
        <f t="shared" si="3"/>
        <v>70.319999999999993</v>
      </c>
      <c r="X8" s="51">
        <f t="shared" si="4"/>
        <v>528.7600000000001</v>
      </c>
      <c r="Y8" s="51">
        <f t="shared" si="5"/>
        <v>132.18999999999994</v>
      </c>
      <c r="Z8" s="51">
        <f t="shared" si="6"/>
        <v>66.09499999999997</v>
      </c>
      <c r="AA8" s="51">
        <f t="shared" si="7"/>
        <v>41.72</v>
      </c>
      <c r="AB8" s="51">
        <f t="shared" si="8"/>
        <v>10.43</v>
      </c>
      <c r="AC8" s="51">
        <f t="shared" si="9"/>
        <v>5.2149999999999999</v>
      </c>
      <c r="AD8" s="51">
        <f t="shared" si="10"/>
        <v>5.24</v>
      </c>
      <c r="AE8" s="51">
        <f t="shared" si="11"/>
        <v>1.3099999999999996</v>
      </c>
      <c r="AF8" s="51">
        <f t="shared" si="12"/>
        <v>0.6549999999999998</v>
      </c>
      <c r="AG8" s="50">
        <f t="shared" si="18"/>
        <v>11.620000000000001</v>
      </c>
      <c r="AH8" s="50">
        <f t="shared" si="19"/>
        <v>0</v>
      </c>
      <c r="AI8" s="51">
        <f t="shared" si="20"/>
        <v>587.34000000000015</v>
      </c>
      <c r="AJ8" s="51">
        <f t="shared" si="13"/>
        <v>293.67000000000007</v>
      </c>
      <c r="AK8" s="51">
        <f t="shared" si="14"/>
        <v>143.92999999999995</v>
      </c>
      <c r="AL8" s="51">
        <f t="shared" si="15"/>
        <v>71.964999999999975</v>
      </c>
      <c r="AM8" s="52">
        <f t="shared" si="16"/>
        <v>2731.17</v>
      </c>
      <c r="AN8" s="53">
        <f t="shared" si="17"/>
        <v>2365.5349999999999</v>
      </c>
      <c r="AO8" s="25" t="s">
        <v>47</v>
      </c>
      <c r="AP8" s="4"/>
      <c r="AQ8" s="4"/>
      <c r="AR8" s="4"/>
      <c r="AS8" s="4"/>
      <c r="AT8" s="4"/>
      <c r="AU8" s="4"/>
      <c r="AV8" s="4"/>
    </row>
    <row r="9" spans="1:48" ht="14.25" customHeight="1">
      <c r="A9" s="13" t="s">
        <v>68</v>
      </c>
      <c r="B9" s="13" t="s">
        <v>69</v>
      </c>
      <c r="C9" s="13" t="s">
        <v>70</v>
      </c>
      <c r="D9" s="13" t="s">
        <v>71</v>
      </c>
      <c r="E9" s="16">
        <v>144996</v>
      </c>
      <c r="F9" s="15">
        <f t="shared" si="0"/>
        <v>12083</v>
      </c>
      <c r="G9" s="38">
        <f t="shared" si="1"/>
        <v>6041.5</v>
      </c>
      <c r="H9" s="48"/>
      <c r="I9" s="48">
        <v>5</v>
      </c>
      <c r="J9" s="48">
        <f t="shared" si="2"/>
        <v>260</v>
      </c>
      <c r="K9" s="49"/>
      <c r="L9" s="50">
        <v>2810.38</v>
      </c>
      <c r="M9" s="50">
        <f>23.97+67.03</f>
        <v>91</v>
      </c>
      <c r="N9" s="50">
        <f>6.55+18.13</f>
        <v>24.68</v>
      </c>
      <c r="O9" s="50">
        <v>5.5</v>
      </c>
      <c r="P9" s="50">
        <v>1.1499999999999999</v>
      </c>
      <c r="Q9" s="50">
        <v>18.5</v>
      </c>
      <c r="R9" s="50"/>
      <c r="S9" s="50"/>
      <c r="T9" s="50"/>
      <c r="U9" s="50"/>
      <c r="V9" s="50"/>
      <c r="W9" s="50">
        <f t="shared" si="3"/>
        <v>140.83000000000001</v>
      </c>
      <c r="X9" s="51">
        <f t="shared" si="4"/>
        <v>2248.3040000000001</v>
      </c>
      <c r="Y9" s="51">
        <f t="shared" si="5"/>
        <v>562.07600000000002</v>
      </c>
      <c r="Z9" s="51">
        <f t="shared" si="6"/>
        <v>281.03800000000001</v>
      </c>
      <c r="AA9" s="51">
        <f t="shared" si="7"/>
        <v>72.8</v>
      </c>
      <c r="AB9" s="51">
        <f t="shared" si="8"/>
        <v>18.200000000000003</v>
      </c>
      <c r="AC9" s="51">
        <f t="shared" si="9"/>
        <v>9.1000000000000014</v>
      </c>
      <c r="AD9" s="51">
        <f t="shared" si="10"/>
        <v>19.744</v>
      </c>
      <c r="AE9" s="51">
        <f t="shared" si="11"/>
        <v>4.9359999999999999</v>
      </c>
      <c r="AF9" s="51">
        <f t="shared" si="12"/>
        <v>2.468</v>
      </c>
      <c r="AG9" s="50">
        <f t="shared" si="18"/>
        <v>25.15</v>
      </c>
      <c r="AH9" s="50">
        <f t="shared" si="19"/>
        <v>0</v>
      </c>
      <c r="AI9" s="51">
        <f t="shared" si="20"/>
        <v>2365.9980000000005</v>
      </c>
      <c r="AJ9" s="51">
        <f t="shared" si="13"/>
        <v>1182.9990000000003</v>
      </c>
      <c r="AK9" s="51">
        <f t="shared" si="14"/>
        <v>585.2120000000001</v>
      </c>
      <c r="AL9" s="51">
        <f t="shared" si="15"/>
        <v>292.60600000000005</v>
      </c>
      <c r="AM9" s="52">
        <f t="shared" si="16"/>
        <v>7224.4989999999998</v>
      </c>
      <c r="AN9" s="39">
        <f t="shared" si="17"/>
        <v>5748.8940000000002</v>
      </c>
      <c r="AO9" s="4"/>
      <c r="AP9" s="4"/>
      <c r="AQ9" s="4"/>
      <c r="AR9" s="4"/>
      <c r="AS9" s="4"/>
      <c r="AT9" s="4"/>
      <c r="AU9" s="4"/>
      <c r="AV9" s="4"/>
    </row>
    <row r="10" spans="1:48" ht="14.25" customHeight="1">
      <c r="A10" s="13" t="s">
        <v>72</v>
      </c>
      <c r="B10" s="13" t="s">
        <v>73</v>
      </c>
      <c r="C10" s="13" t="s">
        <v>74</v>
      </c>
      <c r="D10" s="13" t="s">
        <v>75</v>
      </c>
      <c r="E10" s="16">
        <v>190000</v>
      </c>
      <c r="F10" s="15">
        <f t="shared" si="0"/>
        <v>15833.333333333334</v>
      </c>
      <c r="G10" s="38">
        <f t="shared" si="1"/>
        <v>7916.666666666667</v>
      </c>
      <c r="H10" s="48"/>
      <c r="I10" s="48">
        <v>5</v>
      </c>
      <c r="J10" s="48">
        <f t="shared" si="2"/>
        <v>260</v>
      </c>
      <c r="K10" s="49"/>
      <c r="L10" s="50">
        <v>1480.65</v>
      </c>
      <c r="M10" s="50">
        <f>52.15+78.23</f>
        <v>130.38</v>
      </c>
      <c r="N10" s="50">
        <f>6.55+8.49</f>
        <v>15.04</v>
      </c>
      <c r="O10" s="50">
        <v>5.5</v>
      </c>
      <c r="P10" s="50">
        <v>1.1499999999999999</v>
      </c>
      <c r="Q10" s="50">
        <v>21.8</v>
      </c>
      <c r="R10" s="50"/>
      <c r="S10" s="50">
        <f>11.4+0.38</f>
        <v>11.780000000000001</v>
      </c>
      <c r="T10" s="50"/>
      <c r="U10" s="50"/>
      <c r="V10" s="50">
        <f>145.8+2</f>
        <v>147.80000000000001</v>
      </c>
      <c r="W10" s="50">
        <f t="shared" si="3"/>
        <v>333.45000000000005</v>
      </c>
      <c r="X10" s="51">
        <f t="shared" si="4"/>
        <v>1184.5200000000002</v>
      </c>
      <c r="Y10" s="51">
        <f t="shared" si="5"/>
        <v>296.12999999999988</v>
      </c>
      <c r="Z10" s="51">
        <f t="shared" si="6"/>
        <v>148.06499999999994</v>
      </c>
      <c r="AA10" s="51">
        <f t="shared" si="7"/>
        <v>104.304</v>
      </c>
      <c r="AB10" s="51">
        <f t="shared" si="8"/>
        <v>26.075999999999993</v>
      </c>
      <c r="AC10" s="51">
        <f t="shared" si="9"/>
        <v>13.037999999999997</v>
      </c>
      <c r="AD10" s="51">
        <f t="shared" si="10"/>
        <v>12.032</v>
      </c>
      <c r="AE10" s="51">
        <f t="shared" si="11"/>
        <v>3.0079999999999991</v>
      </c>
      <c r="AF10" s="51">
        <f t="shared" si="12"/>
        <v>1.5039999999999996</v>
      </c>
      <c r="AG10" s="50">
        <f t="shared" si="18"/>
        <v>28.450000000000003</v>
      </c>
      <c r="AH10" s="50">
        <f t="shared" si="19"/>
        <v>159.58000000000001</v>
      </c>
      <c r="AI10" s="51">
        <f t="shared" si="20"/>
        <v>1329.3060000000003</v>
      </c>
      <c r="AJ10" s="51">
        <f t="shared" si="13"/>
        <v>664.65300000000013</v>
      </c>
      <c r="AK10" s="51">
        <f t="shared" si="14"/>
        <v>484.79399999999987</v>
      </c>
      <c r="AL10" s="51">
        <f t="shared" si="15"/>
        <v>242.39699999999993</v>
      </c>
      <c r="AM10" s="52">
        <f t="shared" si="16"/>
        <v>8581.3196666666663</v>
      </c>
      <c r="AN10" s="39">
        <f t="shared" si="17"/>
        <v>7674.269666666667</v>
      </c>
      <c r="AO10" s="4"/>
      <c r="AP10" s="4"/>
      <c r="AQ10" s="4"/>
      <c r="AR10" s="4"/>
      <c r="AS10" s="4"/>
      <c r="AT10" s="4"/>
      <c r="AU10" s="4"/>
      <c r="AV10" s="4"/>
    </row>
    <row r="11" spans="1:48" ht="14.25" customHeight="1">
      <c r="A11" s="20">
        <v>1058</v>
      </c>
      <c r="B11" s="13" t="s">
        <v>76</v>
      </c>
      <c r="C11" s="13" t="s">
        <v>77</v>
      </c>
      <c r="D11" s="13" t="s">
        <v>78</v>
      </c>
      <c r="E11" s="40">
        <v>62000.160000000003</v>
      </c>
      <c r="F11" s="15">
        <f t="shared" si="0"/>
        <v>5166.68</v>
      </c>
      <c r="G11" s="38">
        <f t="shared" si="1"/>
        <v>2583.34</v>
      </c>
      <c r="H11" s="58" t="s">
        <v>46</v>
      </c>
      <c r="I11" s="58">
        <v>5</v>
      </c>
      <c r="J11" s="48">
        <f t="shared" si="2"/>
        <v>260</v>
      </c>
      <c r="K11" s="49">
        <f>E11/J11</f>
        <v>238.46215384615385</v>
      </c>
      <c r="L11" s="50">
        <v>796.35</v>
      </c>
      <c r="M11" s="50">
        <v>52.15</v>
      </c>
      <c r="N11" s="50">
        <v>6.55</v>
      </c>
      <c r="O11" s="50">
        <v>5.5</v>
      </c>
      <c r="P11" s="50">
        <v>1.1499999999999999</v>
      </c>
      <c r="Q11" s="50">
        <v>5.27</v>
      </c>
      <c r="R11" s="50"/>
      <c r="S11" s="50"/>
      <c r="T11" s="50">
        <v>2.57</v>
      </c>
      <c r="U11" s="50"/>
      <c r="V11" s="50"/>
      <c r="W11" s="50">
        <f t="shared" si="3"/>
        <v>73.189999999999984</v>
      </c>
      <c r="X11" s="51">
        <f t="shared" si="4"/>
        <v>637.08000000000004</v>
      </c>
      <c r="Y11" s="51">
        <f t="shared" si="5"/>
        <v>159.26999999999998</v>
      </c>
      <c r="Z11" s="51">
        <f t="shared" si="6"/>
        <v>79.634999999999991</v>
      </c>
      <c r="AA11" s="51">
        <f t="shared" si="7"/>
        <v>41.72</v>
      </c>
      <c r="AB11" s="51">
        <f t="shared" si="8"/>
        <v>10.43</v>
      </c>
      <c r="AC11" s="51">
        <f t="shared" si="9"/>
        <v>5.2149999999999999</v>
      </c>
      <c r="AD11" s="51">
        <f t="shared" si="10"/>
        <v>5.24</v>
      </c>
      <c r="AE11" s="51">
        <f t="shared" si="11"/>
        <v>1.3099999999999996</v>
      </c>
      <c r="AF11" s="51">
        <f t="shared" si="12"/>
        <v>0.6549999999999998</v>
      </c>
      <c r="AG11" s="50">
        <f t="shared" si="18"/>
        <v>11.92</v>
      </c>
      <c r="AH11" s="50">
        <f t="shared" si="19"/>
        <v>2.57</v>
      </c>
      <c r="AI11" s="51">
        <f t="shared" si="20"/>
        <v>695.96</v>
      </c>
      <c r="AJ11" s="51">
        <f t="shared" si="13"/>
        <v>347.98</v>
      </c>
      <c r="AK11" s="51">
        <f t="shared" si="14"/>
        <v>173.57999999999998</v>
      </c>
      <c r="AL11" s="51">
        <f t="shared" si="15"/>
        <v>86.79</v>
      </c>
      <c r="AM11" s="52">
        <f t="shared" si="16"/>
        <v>2931.32</v>
      </c>
      <c r="AN11" s="53">
        <f t="shared" si="17"/>
        <v>2496.5500000000002</v>
      </c>
      <c r="AO11" s="25" t="s">
        <v>47</v>
      </c>
      <c r="AP11" s="4"/>
      <c r="AQ11" s="4"/>
      <c r="AR11" s="4"/>
      <c r="AS11" s="4"/>
      <c r="AT11" s="4"/>
      <c r="AU11" s="4"/>
      <c r="AV11" s="4"/>
    </row>
    <row r="12" spans="1:48" ht="14.25" customHeight="1">
      <c r="A12" s="21" t="s">
        <v>79</v>
      </c>
      <c r="B12" s="21" t="s">
        <v>80</v>
      </c>
      <c r="C12" s="21" t="s">
        <v>81</v>
      </c>
      <c r="D12" s="21" t="s">
        <v>82</v>
      </c>
      <c r="E12" s="16">
        <v>110000</v>
      </c>
      <c r="F12" s="15">
        <f t="shared" si="0"/>
        <v>9166.6666666666661</v>
      </c>
      <c r="G12" s="38">
        <f t="shared" si="1"/>
        <v>4583.333333333333</v>
      </c>
      <c r="H12" s="48"/>
      <c r="I12" s="48">
        <v>5</v>
      </c>
      <c r="J12" s="48">
        <f t="shared" si="2"/>
        <v>260</v>
      </c>
      <c r="K12" s="49"/>
      <c r="L12" s="50">
        <v>2366.67</v>
      </c>
      <c r="M12" s="50">
        <f>23.97+67.03</f>
        <v>91</v>
      </c>
      <c r="N12" s="50">
        <f>6.55+18.13</f>
        <v>24.68</v>
      </c>
      <c r="O12" s="50">
        <v>5.5</v>
      </c>
      <c r="P12" s="50">
        <v>1.1499999999999999</v>
      </c>
      <c r="Q12" s="50">
        <v>15.58</v>
      </c>
      <c r="R12" s="50"/>
      <c r="S12" s="50"/>
      <c r="T12" s="50"/>
      <c r="U12" s="50"/>
      <c r="V12" s="50"/>
      <c r="W12" s="50">
        <f t="shared" si="3"/>
        <v>137.91000000000003</v>
      </c>
      <c r="X12" s="51">
        <f t="shared" si="4"/>
        <v>1893.3360000000002</v>
      </c>
      <c r="Y12" s="51">
        <f t="shared" si="5"/>
        <v>473.33399999999983</v>
      </c>
      <c r="Z12" s="51">
        <f t="shared" si="6"/>
        <v>236.66699999999992</v>
      </c>
      <c r="AA12" s="51">
        <f t="shared" si="7"/>
        <v>72.8</v>
      </c>
      <c r="AB12" s="51">
        <f t="shared" si="8"/>
        <v>18.200000000000003</v>
      </c>
      <c r="AC12" s="51">
        <f t="shared" si="9"/>
        <v>9.1000000000000014</v>
      </c>
      <c r="AD12" s="51">
        <f t="shared" si="10"/>
        <v>19.744</v>
      </c>
      <c r="AE12" s="51">
        <f t="shared" si="11"/>
        <v>4.9359999999999999</v>
      </c>
      <c r="AF12" s="51">
        <f t="shared" si="12"/>
        <v>2.468</v>
      </c>
      <c r="AG12" s="50">
        <f t="shared" si="18"/>
        <v>22.23</v>
      </c>
      <c r="AH12" s="50">
        <f t="shared" si="19"/>
        <v>0</v>
      </c>
      <c r="AI12" s="51">
        <f t="shared" si="20"/>
        <v>2008.1100000000001</v>
      </c>
      <c r="AJ12" s="51">
        <f t="shared" si="13"/>
        <v>1004.0549999999999</v>
      </c>
      <c r="AK12" s="51">
        <f t="shared" si="14"/>
        <v>496.4699999999998</v>
      </c>
      <c r="AL12" s="51">
        <f t="shared" si="15"/>
        <v>248.2349999999999</v>
      </c>
      <c r="AM12" s="52">
        <f t="shared" si="16"/>
        <v>5587.3883333333333</v>
      </c>
      <c r="AN12" s="39">
        <f t="shared" si="17"/>
        <v>4335.0983333333334</v>
      </c>
      <c r="AO12" s="4"/>
      <c r="AP12" s="4"/>
      <c r="AQ12" s="4"/>
      <c r="AR12" s="4"/>
      <c r="AS12" s="4"/>
      <c r="AT12" s="4"/>
      <c r="AU12" s="4"/>
      <c r="AV12" s="4"/>
    </row>
    <row r="13" spans="1:48" ht="14.25" customHeight="1">
      <c r="A13" s="13" t="s">
        <v>83</v>
      </c>
      <c r="B13" s="13" t="s">
        <v>84</v>
      </c>
      <c r="C13" s="13" t="s">
        <v>85</v>
      </c>
      <c r="D13" s="13" t="s">
        <v>86</v>
      </c>
      <c r="E13" s="16">
        <v>153000</v>
      </c>
      <c r="F13" s="15">
        <f t="shared" si="0"/>
        <v>12750</v>
      </c>
      <c r="G13" s="38">
        <f t="shared" si="1"/>
        <v>6375</v>
      </c>
      <c r="H13" s="59"/>
      <c r="I13" s="59">
        <v>5</v>
      </c>
      <c r="J13" s="48">
        <f t="shared" si="2"/>
        <v>260</v>
      </c>
      <c r="K13" s="49"/>
      <c r="L13" s="50">
        <v>1437.82</v>
      </c>
      <c r="M13" s="50">
        <v>52.15</v>
      </c>
      <c r="N13" s="50">
        <v>6.55</v>
      </c>
      <c r="O13" s="50">
        <v>5.5</v>
      </c>
      <c r="P13" s="50">
        <v>1.1499999999999999</v>
      </c>
      <c r="Q13" s="50">
        <v>21.68</v>
      </c>
      <c r="R13" s="50"/>
      <c r="S13" s="50"/>
      <c r="T13" s="50"/>
      <c r="U13" s="50"/>
      <c r="V13" s="50"/>
      <c r="W13" s="50">
        <f t="shared" si="3"/>
        <v>87.03</v>
      </c>
      <c r="X13" s="51">
        <f t="shared" si="4"/>
        <v>1150.2560000000001</v>
      </c>
      <c r="Y13" s="51">
        <f t="shared" si="5"/>
        <v>287.56399999999985</v>
      </c>
      <c r="Z13" s="51">
        <f t="shared" si="6"/>
        <v>143.78199999999993</v>
      </c>
      <c r="AA13" s="51">
        <f t="shared" si="7"/>
        <v>41.72</v>
      </c>
      <c r="AB13" s="51">
        <f t="shared" si="8"/>
        <v>10.43</v>
      </c>
      <c r="AC13" s="51">
        <f t="shared" si="9"/>
        <v>5.2149999999999999</v>
      </c>
      <c r="AD13" s="51">
        <f t="shared" si="10"/>
        <v>5.24</v>
      </c>
      <c r="AE13" s="51">
        <f t="shared" si="11"/>
        <v>1.3099999999999996</v>
      </c>
      <c r="AF13" s="51">
        <f t="shared" si="12"/>
        <v>0.6549999999999998</v>
      </c>
      <c r="AG13" s="50">
        <f t="shared" si="18"/>
        <v>28.33</v>
      </c>
      <c r="AH13" s="50">
        <f t="shared" si="19"/>
        <v>0</v>
      </c>
      <c r="AI13" s="51">
        <f t="shared" si="20"/>
        <v>1225.546</v>
      </c>
      <c r="AJ13" s="51">
        <f t="shared" si="13"/>
        <v>612.77300000000002</v>
      </c>
      <c r="AK13" s="51">
        <f t="shared" si="14"/>
        <v>299.30399999999986</v>
      </c>
      <c r="AL13" s="51">
        <f t="shared" si="15"/>
        <v>149.65199999999993</v>
      </c>
      <c r="AM13" s="52">
        <f t="shared" si="16"/>
        <v>6987.7730000000001</v>
      </c>
      <c r="AN13" s="39">
        <f t="shared" si="17"/>
        <v>6225.348</v>
      </c>
      <c r="AO13" s="4"/>
      <c r="AP13" s="4"/>
      <c r="AQ13" s="4"/>
      <c r="AR13" s="4"/>
      <c r="AS13" s="4"/>
      <c r="AT13" s="4"/>
      <c r="AU13" s="4"/>
      <c r="AV13" s="4"/>
    </row>
    <row r="14" spans="1:48" ht="14.25" customHeight="1">
      <c r="A14" s="20">
        <v>1087</v>
      </c>
      <c r="B14" s="13" t="s">
        <v>87</v>
      </c>
      <c r="C14" s="13" t="s">
        <v>88</v>
      </c>
      <c r="D14" s="13" t="s">
        <v>89</v>
      </c>
      <c r="E14" s="16">
        <v>130000</v>
      </c>
      <c r="F14" s="15">
        <f t="shared" si="0"/>
        <v>10833.333333333334</v>
      </c>
      <c r="G14" s="38">
        <f t="shared" si="1"/>
        <v>5416.666666666667</v>
      </c>
      <c r="H14" s="48"/>
      <c r="I14" s="48">
        <v>5</v>
      </c>
      <c r="J14" s="48">
        <f t="shared" si="2"/>
        <v>260</v>
      </c>
      <c r="K14" s="49"/>
      <c r="L14" s="50">
        <v>767.43</v>
      </c>
      <c r="M14" s="50">
        <v>52.15</v>
      </c>
      <c r="N14" s="50">
        <v>6.55</v>
      </c>
      <c r="O14" s="50">
        <v>5.5</v>
      </c>
      <c r="P14" s="50">
        <v>1.1499999999999999</v>
      </c>
      <c r="Q14" s="50">
        <v>18.420000000000002</v>
      </c>
      <c r="R14" s="50">
        <v>14.76</v>
      </c>
      <c r="S14" s="50"/>
      <c r="T14" s="50">
        <v>9</v>
      </c>
      <c r="U14" s="50">
        <v>10.3</v>
      </c>
      <c r="V14" s="50"/>
      <c r="W14" s="50">
        <f t="shared" si="3"/>
        <v>117.83</v>
      </c>
      <c r="X14" s="51">
        <f t="shared" si="4"/>
        <v>613.94399999999996</v>
      </c>
      <c r="Y14" s="51">
        <f t="shared" si="5"/>
        <v>153.48599999999999</v>
      </c>
      <c r="Z14" s="51">
        <f t="shared" si="6"/>
        <v>76.742999999999995</v>
      </c>
      <c r="AA14" s="51">
        <f t="shared" si="7"/>
        <v>41.72</v>
      </c>
      <c r="AB14" s="51">
        <f t="shared" si="8"/>
        <v>10.43</v>
      </c>
      <c r="AC14" s="51">
        <f t="shared" si="9"/>
        <v>5.2149999999999999</v>
      </c>
      <c r="AD14" s="51">
        <f t="shared" si="10"/>
        <v>5.24</v>
      </c>
      <c r="AE14" s="51">
        <f t="shared" si="11"/>
        <v>1.3099999999999996</v>
      </c>
      <c r="AF14" s="51">
        <f t="shared" si="12"/>
        <v>0.6549999999999998</v>
      </c>
      <c r="AG14" s="50">
        <f t="shared" si="18"/>
        <v>25.07</v>
      </c>
      <c r="AH14" s="50">
        <f t="shared" si="19"/>
        <v>34.06</v>
      </c>
      <c r="AI14" s="51">
        <f t="shared" si="20"/>
        <v>685.97400000000005</v>
      </c>
      <c r="AJ14" s="51">
        <f t="shared" si="13"/>
        <v>342.98700000000002</v>
      </c>
      <c r="AK14" s="51">
        <f t="shared" si="14"/>
        <v>199.286</v>
      </c>
      <c r="AL14" s="51">
        <f t="shared" si="15"/>
        <v>99.642999999999986</v>
      </c>
      <c r="AM14" s="52">
        <f t="shared" si="16"/>
        <v>5759.653666666667</v>
      </c>
      <c r="AN14" s="39">
        <f t="shared" si="17"/>
        <v>5317.0236666666669</v>
      </c>
      <c r="AO14" s="4"/>
      <c r="AP14" s="4"/>
      <c r="AQ14" s="4"/>
      <c r="AR14" s="4"/>
      <c r="AS14" s="4"/>
      <c r="AT14" s="4"/>
      <c r="AU14" s="4"/>
      <c r="AV14" s="4"/>
    </row>
    <row r="15" spans="1:48" ht="14.45">
      <c r="A15" s="30" t="s">
        <v>90</v>
      </c>
      <c r="B15" s="37" t="s">
        <v>91</v>
      </c>
      <c r="C15" s="37" t="s">
        <v>92</v>
      </c>
      <c r="D15" s="37" t="s">
        <v>93</v>
      </c>
      <c r="E15" s="29"/>
      <c r="F15" s="34" t="s">
        <v>94</v>
      </c>
      <c r="G15" s="38">
        <f>(1040*28)/24</f>
        <v>1213.3333333333333</v>
      </c>
      <c r="H15" s="60" t="s">
        <v>95</v>
      </c>
      <c r="I15" s="59"/>
      <c r="J15" s="48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0"/>
      <c r="AH15" s="50"/>
      <c r="AI15" s="51"/>
      <c r="AJ15" s="51"/>
      <c r="AK15" s="51"/>
      <c r="AL15" s="51"/>
      <c r="AM15" s="52"/>
      <c r="AN15" s="39">
        <f>G15</f>
        <v>1213.3333333333333</v>
      </c>
      <c r="AO15" s="25" t="s">
        <v>96</v>
      </c>
      <c r="AP15" s="4"/>
      <c r="AQ15" s="4"/>
      <c r="AR15" s="4"/>
      <c r="AS15" s="4"/>
      <c r="AT15" s="4"/>
      <c r="AU15" s="4"/>
      <c r="AV15" s="4"/>
    </row>
    <row r="16" spans="1:48" ht="14.25" customHeight="1">
      <c r="A16" s="19" t="s">
        <v>90</v>
      </c>
      <c r="B16" s="27" t="s">
        <v>97</v>
      </c>
      <c r="C16" s="27" t="s">
        <v>98</v>
      </c>
      <c r="D16" s="27" t="s">
        <v>99</v>
      </c>
      <c r="E16" s="29">
        <f>4250*12</f>
        <v>51000</v>
      </c>
      <c r="F16" s="28">
        <f t="shared" si="0"/>
        <v>4250</v>
      </c>
      <c r="G16" s="38">
        <f t="shared" si="1"/>
        <v>2125</v>
      </c>
      <c r="H16" s="61"/>
      <c r="I16" s="61"/>
      <c r="J16" s="61"/>
      <c r="K16" s="61"/>
      <c r="L16" s="50">
        <v>0</v>
      </c>
      <c r="M16" s="50">
        <v>0</v>
      </c>
      <c r="N16" s="50">
        <v>0</v>
      </c>
      <c r="O16" s="50">
        <v>0</v>
      </c>
      <c r="P16" s="50"/>
      <c r="Q16" s="50">
        <v>0</v>
      </c>
      <c r="R16" s="50"/>
      <c r="S16" s="50"/>
      <c r="T16" s="50"/>
      <c r="U16" s="50">
        <v>0</v>
      </c>
      <c r="V16" s="50">
        <v>0</v>
      </c>
      <c r="W16" s="50">
        <v>0</v>
      </c>
      <c r="X16" s="51">
        <f>L16*0.8</f>
        <v>0</v>
      </c>
      <c r="Y16" s="51">
        <f>L16-X16</f>
        <v>0</v>
      </c>
      <c r="Z16" s="51">
        <f t="shared" si="6"/>
        <v>0</v>
      </c>
      <c r="AA16" s="51">
        <f>M16*0.8</f>
        <v>0</v>
      </c>
      <c r="AB16" s="51">
        <f>M16-AA16</f>
        <v>0</v>
      </c>
      <c r="AC16" s="51">
        <f t="shared" si="9"/>
        <v>0</v>
      </c>
      <c r="AD16" s="51">
        <f>N16*0.8</f>
        <v>0</v>
      </c>
      <c r="AE16" s="51">
        <f>N16-AD16</f>
        <v>0</v>
      </c>
      <c r="AF16" s="51">
        <f t="shared" si="12"/>
        <v>0</v>
      </c>
      <c r="AG16" s="50">
        <f>O16+Q16</f>
        <v>0</v>
      </c>
      <c r="AH16" s="50">
        <f t="shared" ref="AH16:AH17" si="22">R16+S16+T16+U16+V16</f>
        <v>0</v>
      </c>
      <c r="AI16" s="51">
        <f t="shared" ref="AI16:AI17" si="23">X16+AA16+AD16+AG16</f>
        <v>0</v>
      </c>
      <c r="AJ16" s="51">
        <f t="shared" si="13"/>
        <v>0</v>
      </c>
      <c r="AK16" s="51">
        <f>Y16+AB16+AE16+AH16</f>
        <v>0</v>
      </c>
      <c r="AL16" s="51">
        <f t="shared" si="15"/>
        <v>0</v>
      </c>
      <c r="AM16" s="52">
        <f>G16+AJ16</f>
        <v>2125</v>
      </c>
      <c r="AN16" s="39">
        <f>G16-AL16</f>
        <v>2125</v>
      </c>
      <c r="AO16" s="4"/>
      <c r="AP16" s="4"/>
      <c r="AQ16" s="4"/>
      <c r="AR16" s="4"/>
      <c r="AS16" s="4"/>
      <c r="AT16" s="4"/>
      <c r="AU16" s="4"/>
      <c r="AV16" s="4"/>
    </row>
    <row r="17" spans="1:48" ht="14.25" customHeight="1">
      <c r="A17" s="19" t="s">
        <v>90</v>
      </c>
      <c r="B17" s="27" t="s">
        <v>100</v>
      </c>
      <c r="C17" s="27" t="s">
        <v>101</v>
      </c>
      <c r="D17" s="27" t="s">
        <v>102</v>
      </c>
      <c r="E17" s="29">
        <f>4000*12</f>
        <v>48000</v>
      </c>
      <c r="F17" s="28">
        <f t="shared" si="0"/>
        <v>4000</v>
      </c>
      <c r="G17" s="38">
        <f t="shared" si="1"/>
        <v>2000</v>
      </c>
      <c r="H17" s="61"/>
      <c r="I17" s="61"/>
      <c r="J17" s="61"/>
      <c r="K17" s="61"/>
      <c r="L17" s="50">
        <v>0</v>
      </c>
      <c r="M17" s="50">
        <v>0</v>
      </c>
      <c r="N17" s="50">
        <v>0</v>
      </c>
      <c r="O17" s="50">
        <v>0</v>
      </c>
      <c r="P17" s="50"/>
      <c r="Q17" s="50">
        <v>0</v>
      </c>
      <c r="R17" s="50"/>
      <c r="S17" s="50"/>
      <c r="T17" s="50"/>
      <c r="U17" s="50">
        <v>0</v>
      </c>
      <c r="V17" s="50">
        <v>0</v>
      </c>
      <c r="W17" s="50">
        <v>0</v>
      </c>
      <c r="X17" s="51">
        <f>L17*0.8</f>
        <v>0</v>
      </c>
      <c r="Y17" s="51">
        <f>L17-X17</f>
        <v>0</v>
      </c>
      <c r="Z17" s="51">
        <f t="shared" si="6"/>
        <v>0</v>
      </c>
      <c r="AA17" s="51">
        <f>M17*0.8</f>
        <v>0</v>
      </c>
      <c r="AB17" s="51">
        <f>M17-AA17</f>
        <v>0</v>
      </c>
      <c r="AC17" s="51">
        <f t="shared" si="9"/>
        <v>0</v>
      </c>
      <c r="AD17" s="51">
        <f>N17*0.8</f>
        <v>0</v>
      </c>
      <c r="AE17" s="51">
        <f>N17-AD17</f>
        <v>0</v>
      </c>
      <c r="AF17" s="51">
        <f t="shared" si="12"/>
        <v>0</v>
      </c>
      <c r="AG17" s="50">
        <f>O17+Q17</f>
        <v>0</v>
      </c>
      <c r="AH17" s="50">
        <f t="shared" si="22"/>
        <v>0</v>
      </c>
      <c r="AI17" s="51">
        <f t="shared" si="23"/>
        <v>0</v>
      </c>
      <c r="AJ17" s="51">
        <f t="shared" si="13"/>
        <v>0</v>
      </c>
      <c r="AK17" s="51">
        <f>Y17+AB17+AE17+AH17</f>
        <v>0</v>
      </c>
      <c r="AL17" s="51">
        <f t="shared" si="15"/>
        <v>0</v>
      </c>
      <c r="AM17" s="52">
        <f>G17+AJ17</f>
        <v>2000</v>
      </c>
      <c r="AN17" s="39">
        <f>G17-AL17</f>
        <v>2000</v>
      </c>
      <c r="AO17" s="4"/>
      <c r="AP17" s="4"/>
      <c r="AQ17" s="4"/>
      <c r="AR17" s="4"/>
      <c r="AS17" s="4"/>
      <c r="AT17" s="4"/>
      <c r="AU17" s="4"/>
      <c r="AV17" s="4"/>
    </row>
    <row r="18" spans="1:48" ht="14.25" customHeight="1">
      <c r="A18" s="67"/>
      <c r="B18" s="67"/>
      <c r="C18" s="67"/>
      <c r="D18" s="68"/>
      <c r="E18" s="14">
        <f>SUM(E3:E17)</f>
        <v>1421496.3200000001</v>
      </c>
      <c r="F18" s="14">
        <f>SUM(F3:F17)</f>
        <v>118458.02666666667</v>
      </c>
      <c r="G18" s="52">
        <f>SUM(G3:G17)</f>
        <v>60442.346666666672</v>
      </c>
      <c r="H18" s="71"/>
      <c r="I18" s="71"/>
      <c r="J18" s="71"/>
      <c r="K18" s="71"/>
      <c r="L18" s="62">
        <f>SUM(L3:L17)</f>
        <v>12098.04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>
        <f t="shared" ref="W18:AI18" si="24">SUM(W3:W17)</f>
        <v>1403.82</v>
      </c>
      <c r="X18" s="72">
        <f t="shared" si="24"/>
        <v>9678.4320000000007</v>
      </c>
      <c r="Y18" s="72">
        <f t="shared" si="24"/>
        <v>2627.5879999999993</v>
      </c>
      <c r="Z18" s="72">
        <f t="shared" si="24"/>
        <v>1313.7939999999996</v>
      </c>
      <c r="AA18" s="72">
        <f t="shared" si="24"/>
        <v>583.66399999999999</v>
      </c>
      <c r="AB18" s="72">
        <f t="shared" si="24"/>
        <v>145.916</v>
      </c>
      <c r="AC18" s="72">
        <f t="shared" si="24"/>
        <v>72.957999999999998</v>
      </c>
      <c r="AD18" s="72">
        <f t="shared" si="24"/>
        <v>93.44</v>
      </c>
      <c r="AE18" s="63">
        <f t="shared" si="24"/>
        <v>23.359999999999992</v>
      </c>
      <c r="AF18" s="63">
        <f t="shared" si="24"/>
        <v>11.679999999999996</v>
      </c>
      <c r="AG18" s="64">
        <f t="shared" si="24"/>
        <v>249.83999999999997</v>
      </c>
      <c r="AH18" s="64">
        <f t="shared" si="24"/>
        <v>307.60000000000002</v>
      </c>
      <c r="AI18" s="63">
        <f t="shared" si="24"/>
        <v>10605.376000000002</v>
      </c>
      <c r="AJ18" s="51">
        <f t="shared" si="13"/>
        <v>5302.688000000001</v>
      </c>
      <c r="AK18" s="63">
        <f>Y18+AB18+AE18+AH18</f>
        <v>3104.4639999999995</v>
      </c>
      <c r="AL18" s="51">
        <f t="shared" si="15"/>
        <v>1552.2319999999997</v>
      </c>
      <c r="AM18" s="65">
        <f>SUM(AM3:AM17)</f>
        <v>64531.701333333338</v>
      </c>
      <c r="AN18" s="52">
        <f>G18-AL18</f>
        <v>58890.114666666675</v>
      </c>
      <c r="AO18" s="4"/>
      <c r="AP18" s="4"/>
      <c r="AQ18" s="4"/>
      <c r="AR18" s="4"/>
      <c r="AS18" s="4"/>
      <c r="AT18" s="4"/>
      <c r="AU18" s="4"/>
      <c r="AV18" s="4"/>
    </row>
    <row r="19" spans="1:48" ht="14.25" customHeight="1">
      <c r="A19" s="67"/>
      <c r="B19" s="67"/>
      <c r="C19" s="67"/>
      <c r="D19" s="68"/>
      <c r="E19" s="67"/>
      <c r="F19" s="67"/>
      <c r="G19" s="67"/>
      <c r="H19" s="67"/>
      <c r="I19" s="67"/>
      <c r="J19" s="67"/>
      <c r="K19" s="67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23"/>
      <c r="Y19" s="23"/>
      <c r="Z19" s="23"/>
      <c r="AA19" s="23"/>
      <c r="AB19" s="23"/>
      <c r="AC19" s="23"/>
      <c r="AD19" s="23"/>
      <c r="AE19" s="22"/>
      <c r="AF19" s="4"/>
      <c r="AG19" s="4"/>
      <c r="AH19" s="4"/>
      <c r="AI19" s="4"/>
      <c r="AJ19" s="4"/>
      <c r="AK19" s="4"/>
      <c r="AL19" s="4"/>
      <c r="AM19" s="73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4.25" customHeight="1">
      <c r="A20" s="67"/>
      <c r="B20" s="67"/>
      <c r="C20" s="67"/>
      <c r="D20" s="68"/>
      <c r="E20" s="67"/>
      <c r="F20" s="67"/>
      <c r="G20" s="67"/>
      <c r="H20" s="67"/>
      <c r="I20" s="67"/>
      <c r="J20" s="67"/>
      <c r="K20" s="67"/>
      <c r="L20" s="42" t="s">
        <v>103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6">
        <f>L18+W18</f>
        <v>13501.86</v>
      </c>
      <c r="X20" s="23"/>
      <c r="Y20" s="23"/>
      <c r="Z20" s="23"/>
      <c r="AA20" s="23"/>
      <c r="AB20" s="23"/>
      <c r="AC20" s="23"/>
      <c r="AD20" s="23"/>
      <c r="AE20" s="22"/>
      <c r="AF20" s="4"/>
      <c r="AG20" s="4"/>
      <c r="AH20" s="4"/>
      <c r="AI20" s="16" t="s">
        <v>104</v>
      </c>
      <c r="AJ20" s="17"/>
      <c r="AK20" s="17">
        <f>AI18+AK18</f>
        <v>13709.840000000002</v>
      </c>
      <c r="AL20" s="23"/>
      <c r="AM20" s="23"/>
      <c r="AN20" s="23"/>
      <c r="AO20" s="23"/>
      <c r="AP20" s="23"/>
      <c r="AQ20" s="23"/>
      <c r="AR20" s="22"/>
      <c r="AS20" s="4"/>
      <c r="AT20" s="4"/>
      <c r="AU20" s="4"/>
      <c r="AV20" s="24"/>
    </row>
    <row r="21" spans="1:48" ht="14.25" customHeight="1">
      <c r="A21" s="67"/>
      <c r="B21" s="67"/>
      <c r="C21" s="67"/>
      <c r="D21" s="68"/>
      <c r="E21" s="67"/>
      <c r="F21" s="67"/>
      <c r="G21" s="67"/>
      <c r="H21" s="67"/>
      <c r="I21" s="67"/>
      <c r="J21" s="67"/>
      <c r="K21" s="67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14.25" customHeight="1">
      <c r="A22" s="67"/>
      <c r="B22" s="67"/>
      <c r="C22" s="67"/>
      <c r="D22" s="68"/>
      <c r="E22" s="67"/>
      <c r="F22" s="67"/>
      <c r="G22" s="67"/>
      <c r="H22" s="67"/>
      <c r="I22" s="67"/>
      <c r="J22" s="67"/>
      <c r="K22" s="67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23"/>
      <c r="Y22" s="23"/>
      <c r="Z22" s="23"/>
      <c r="AA22" s="23"/>
      <c r="AB22" s="23"/>
      <c r="AC22" s="23"/>
      <c r="AD22" s="23"/>
      <c r="AE22" s="22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14.25" customHeight="1">
      <c r="A23" s="67"/>
      <c r="B23" s="67"/>
      <c r="C23" s="67"/>
      <c r="D23" s="68"/>
      <c r="E23" s="67"/>
      <c r="F23" s="67"/>
      <c r="G23" s="67"/>
      <c r="H23" s="67"/>
      <c r="I23" s="67"/>
      <c r="J23" s="67"/>
      <c r="K23" s="67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23"/>
      <c r="Y23" s="23"/>
      <c r="Z23" s="23"/>
      <c r="AA23" s="23"/>
      <c r="AB23" s="23"/>
      <c r="AC23" s="23"/>
      <c r="AD23" s="23"/>
      <c r="AE23" s="22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14.25" customHeight="1">
      <c r="A24" s="67"/>
      <c r="B24" s="67"/>
      <c r="C24" s="67"/>
      <c r="D24" s="68"/>
      <c r="E24" s="67"/>
      <c r="F24" s="67"/>
      <c r="G24" s="67"/>
      <c r="H24" s="67"/>
      <c r="I24" s="67"/>
      <c r="J24" s="67"/>
      <c r="K24" s="67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23"/>
      <c r="Y24" s="23"/>
      <c r="Z24" s="23"/>
      <c r="AA24" s="23"/>
      <c r="AB24" s="23"/>
      <c r="AC24" s="23"/>
      <c r="AD24" s="23"/>
      <c r="AE24" s="22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14.25" customHeight="1">
      <c r="A25" s="67"/>
      <c r="B25" s="67"/>
      <c r="C25" s="67"/>
      <c r="D25" s="68"/>
      <c r="E25" s="67"/>
      <c r="F25" s="67"/>
      <c r="G25" s="67"/>
      <c r="H25" s="67"/>
      <c r="I25" s="67"/>
      <c r="J25" s="67"/>
      <c r="K25" s="67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23"/>
      <c r="Y25" s="23"/>
      <c r="Z25" s="23"/>
      <c r="AA25" s="23"/>
      <c r="AB25" s="23"/>
      <c r="AC25" s="23"/>
      <c r="AD25" s="23"/>
      <c r="AE25" s="22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14.25" customHeight="1">
      <c r="A26" s="67"/>
      <c r="B26" s="67"/>
      <c r="C26" s="67"/>
      <c r="D26" s="68"/>
      <c r="E26" s="67"/>
      <c r="F26" s="67"/>
      <c r="G26" s="67"/>
      <c r="H26" s="67"/>
      <c r="I26" s="67"/>
      <c r="J26" s="67"/>
      <c r="K26" s="67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23"/>
      <c r="Y26" s="23"/>
      <c r="Z26" s="23"/>
      <c r="AA26" s="23"/>
      <c r="AB26" s="23"/>
      <c r="AC26" s="23"/>
      <c r="AD26" s="23"/>
      <c r="AE26" s="22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14.25" customHeight="1">
      <c r="A27" s="67"/>
      <c r="B27" s="67"/>
      <c r="C27" s="67"/>
      <c r="D27" s="68"/>
      <c r="E27" s="67"/>
      <c r="F27" s="67"/>
      <c r="G27" s="67"/>
      <c r="H27" s="67"/>
      <c r="I27" s="67"/>
      <c r="J27" s="67"/>
      <c r="K27" s="67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23"/>
      <c r="Y27" s="23"/>
      <c r="Z27" s="23"/>
      <c r="AA27" s="23"/>
      <c r="AB27" s="23"/>
      <c r="AC27" s="23"/>
      <c r="AD27" s="23"/>
      <c r="AE27" s="22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14.25" customHeight="1">
      <c r="A28" s="67"/>
      <c r="B28" s="67"/>
      <c r="C28" s="67"/>
      <c r="D28" s="68"/>
      <c r="E28" s="67"/>
      <c r="F28" s="67"/>
      <c r="G28" s="67"/>
      <c r="H28" s="67"/>
      <c r="I28" s="67"/>
      <c r="J28" s="67"/>
      <c r="K28" s="67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23"/>
      <c r="Y28" s="23"/>
      <c r="Z28" s="23"/>
      <c r="AA28" s="23"/>
      <c r="AB28" s="23"/>
      <c r="AC28" s="23"/>
      <c r="AD28" s="23"/>
      <c r="AE28" s="22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14.25" customHeight="1">
      <c r="A29" s="67"/>
      <c r="B29" s="67"/>
      <c r="C29" s="67"/>
      <c r="D29" s="68"/>
      <c r="E29" s="67"/>
      <c r="F29" s="67"/>
      <c r="G29" s="67"/>
      <c r="H29" s="67"/>
      <c r="I29" s="67"/>
      <c r="J29" s="67"/>
      <c r="K29" s="67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23"/>
      <c r="Y29" s="23"/>
      <c r="Z29" s="23"/>
      <c r="AA29" s="23"/>
      <c r="AB29" s="23"/>
      <c r="AC29" s="23"/>
      <c r="AD29" s="23"/>
      <c r="AE29" s="22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14.25" customHeight="1">
      <c r="A30" s="67"/>
      <c r="B30" s="67"/>
      <c r="C30" s="67"/>
      <c r="D30" s="68"/>
      <c r="E30" s="67"/>
      <c r="F30" s="67"/>
      <c r="G30" s="67"/>
      <c r="H30" s="67"/>
      <c r="I30" s="67"/>
      <c r="J30" s="67"/>
      <c r="K30" s="67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23"/>
      <c r="Y30" s="23"/>
      <c r="Z30" s="23"/>
      <c r="AA30" s="23"/>
      <c r="AB30" s="23"/>
      <c r="AC30" s="23"/>
      <c r="AD30" s="23"/>
      <c r="AE30" s="22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14.25" customHeight="1">
      <c r="A31" s="67"/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23"/>
      <c r="Y31" s="23"/>
      <c r="Z31" s="23"/>
      <c r="AA31" s="23"/>
      <c r="AB31" s="23"/>
      <c r="AC31" s="23"/>
      <c r="AD31" s="23"/>
      <c r="AE31" s="22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t="14.25" customHeight="1">
      <c r="A32" s="67"/>
      <c r="B32" s="67"/>
      <c r="C32" s="67"/>
      <c r="D32" s="68"/>
      <c r="E32" s="67"/>
      <c r="F32" s="67"/>
      <c r="G32" s="67"/>
      <c r="H32" s="67"/>
      <c r="I32" s="67"/>
      <c r="J32" s="67"/>
      <c r="K32" s="67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23"/>
      <c r="AB32" s="23"/>
      <c r="AC32" s="23"/>
      <c r="AD32" s="23"/>
      <c r="AE32" s="22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ht="14.25" customHeight="1">
      <c r="A33" s="67"/>
      <c r="B33" s="67"/>
      <c r="C33" s="67"/>
      <c r="D33" s="68"/>
      <c r="E33" s="67"/>
      <c r="F33" s="67"/>
      <c r="G33" s="67"/>
      <c r="H33" s="67"/>
      <c r="I33" s="67"/>
      <c r="J33" s="67"/>
      <c r="K33" s="67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23"/>
      <c r="AB33" s="23"/>
      <c r="AC33" s="23"/>
      <c r="AD33" s="23"/>
      <c r="AE33" s="22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ht="14.25" customHeight="1">
      <c r="A34" s="67"/>
      <c r="B34" s="67"/>
      <c r="C34" s="67"/>
      <c r="D34" s="68"/>
      <c r="E34" s="67"/>
      <c r="F34" s="67"/>
      <c r="G34" s="67"/>
      <c r="H34" s="67"/>
      <c r="I34" s="67"/>
      <c r="J34" s="67"/>
      <c r="K34" s="67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23"/>
      <c r="AB34" s="23"/>
      <c r="AC34" s="23"/>
      <c r="AD34" s="23"/>
      <c r="AE34" s="22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ht="14.25" customHeight="1">
      <c r="A35" s="67"/>
      <c r="B35" s="67"/>
      <c r="C35" s="67"/>
      <c r="D35" s="68"/>
      <c r="E35" s="67"/>
      <c r="F35" s="67"/>
      <c r="G35" s="67"/>
      <c r="H35" s="67"/>
      <c r="I35" s="67"/>
      <c r="J35" s="67"/>
      <c r="K35" s="67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23"/>
      <c r="AB35" s="23"/>
      <c r="AC35" s="23"/>
      <c r="AD35" s="23"/>
      <c r="AE35" s="22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ht="14.25" customHeight="1">
      <c r="A36" s="67"/>
      <c r="B36" s="67"/>
      <c r="C36" s="67"/>
      <c r="D36" s="68"/>
      <c r="E36" s="67"/>
      <c r="F36" s="67"/>
      <c r="G36" s="67"/>
      <c r="H36" s="67"/>
      <c r="I36" s="67"/>
      <c r="J36" s="67"/>
      <c r="K36" s="67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23"/>
      <c r="AB36" s="23"/>
      <c r="AC36" s="23"/>
      <c r="AD36" s="23"/>
      <c r="AE36" s="22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ht="14.25" customHeight="1">
      <c r="A37" s="67"/>
      <c r="B37" s="67"/>
      <c r="C37" s="67"/>
      <c r="D37" s="68"/>
      <c r="E37" s="67"/>
      <c r="F37" s="67"/>
      <c r="G37" s="67"/>
      <c r="H37" s="67"/>
      <c r="I37" s="67"/>
      <c r="J37" s="67"/>
      <c r="K37" s="67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23"/>
      <c r="Y37" s="23"/>
      <c r="Z37" s="23"/>
      <c r="AA37" s="23"/>
      <c r="AB37" s="23"/>
      <c r="AC37" s="23"/>
      <c r="AD37" s="23"/>
      <c r="AE37" s="22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ht="14.25" customHeight="1">
      <c r="A38" s="67"/>
      <c r="B38" s="67"/>
      <c r="C38" s="67"/>
      <c r="D38" s="68"/>
      <c r="E38" s="67"/>
      <c r="F38" s="67"/>
      <c r="G38" s="67"/>
      <c r="H38" s="67"/>
      <c r="I38" s="67"/>
      <c r="J38" s="67"/>
      <c r="K38" s="67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23"/>
      <c r="Y38" s="23"/>
      <c r="Z38" s="23"/>
      <c r="AA38" s="23"/>
      <c r="AB38" s="23"/>
      <c r="AC38" s="23"/>
      <c r="AD38" s="23"/>
      <c r="AE38" s="22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ht="14.25" customHeight="1">
      <c r="A39" s="67"/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23"/>
      <c r="Y39" s="23"/>
      <c r="Z39" s="23"/>
      <c r="AA39" s="23"/>
      <c r="AB39" s="23"/>
      <c r="AC39" s="23"/>
      <c r="AD39" s="23"/>
      <c r="AE39" s="22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ht="14.25" customHeight="1">
      <c r="A40" s="67"/>
      <c r="B40" s="67"/>
      <c r="C40" s="67"/>
      <c r="D40" s="68"/>
      <c r="E40" s="67"/>
      <c r="F40" s="67"/>
      <c r="G40" s="67"/>
      <c r="H40" s="67"/>
      <c r="I40" s="67"/>
      <c r="J40" s="67"/>
      <c r="K40" s="67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23"/>
      <c r="Y40" s="23"/>
      <c r="Z40" s="23"/>
      <c r="AA40" s="23"/>
      <c r="AB40" s="23"/>
      <c r="AC40" s="23"/>
      <c r="AD40" s="23"/>
      <c r="AE40" s="22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ht="14.25" customHeight="1">
      <c r="A41" s="67"/>
      <c r="B41" s="67"/>
      <c r="C41" s="67"/>
      <c r="D41" s="68"/>
      <c r="E41" s="67"/>
      <c r="F41" s="67"/>
      <c r="G41" s="67"/>
      <c r="H41" s="67"/>
      <c r="I41" s="67"/>
      <c r="J41" s="67"/>
      <c r="K41" s="67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23"/>
      <c r="AB41" s="23"/>
      <c r="AC41" s="23"/>
      <c r="AD41" s="23"/>
      <c r="AE41" s="22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ht="14.25" customHeight="1">
      <c r="A42" s="67"/>
      <c r="B42" s="67"/>
      <c r="C42" s="67"/>
      <c r="D42" s="68"/>
      <c r="E42" s="67"/>
      <c r="F42" s="67"/>
      <c r="G42" s="67"/>
      <c r="H42" s="67"/>
      <c r="I42" s="67"/>
      <c r="J42" s="67"/>
      <c r="K42" s="67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23"/>
      <c r="AB42" s="23"/>
      <c r="AC42" s="23"/>
      <c r="AD42" s="23"/>
      <c r="AE42" s="22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ht="14.25" customHeight="1">
      <c r="A43" s="67"/>
      <c r="B43" s="67"/>
      <c r="C43" s="67"/>
      <c r="D43" s="68"/>
      <c r="E43" s="67"/>
      <c r="F43" s="67"/>
      <c r="G43" s="67"/>
      <c r="H43" s="67"/>
      <c r="I43" s="67"/>
      <c r="J43" s="67"/>
      <c r="K43" s="67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23"/>
      <c r="AB43" s="23"/>
      <c r="AC43" s="23"/>
      <c r="AD43" s="23"/>
      <c r="AE43" s="22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ht="14.25" customHeight="1">
      <c r="A44" s="67"/>
      <c r="B44" s="67"/>
      <c r="C44" s="67"/>
      <c r="D44" s="68"/>
      <c r="E44" s="67"/>
      <c r="F44" s="67"/>
      <c r="G44" s="67"/>
      <c r="H44" s="67"/>
      <c r="I44" s="67"/>
      <c r="J44" s="67"/>
      <c r="K44" s="67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23"/>
      <c r="Y44" s="23"/>
      <c r="Z44" s="23"/>
      <c r="AA44" s="23"/>
      <c r="AB44" s="23"/>
      <c r="AC44" s="23"/>
      <c r="AD44" s="23"/>
      <c r="AE44" s="22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ht="14.25" customHeight="1">
      <c r="A45" s="67"/>
      <c r="B45" s="67"/>
      <c r="C45" s="67"/>
      <c r="D45" s="68"/>
      <c r="E45" s="67"/>
      <c r="F45" s="67"/>
      <c r="G45" s="67"/>
      <c r="H45" s="67"/>
      <c r="I45" s="67"/>
      <c r="J45" s="67"/>
      <c r="K45" s="67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23"/>
      <c r="Y45" s="23"/>
      <c r="Z45" s="23"/>
      <c r="AA45" s="23"/>
      <c r="AB45" s="23"/>
      <c r="AC45" s="23"/>
      <c r="AD45" s="23"/>
      <c r="AE45" s="22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ht="14.25" customHeight="1">
      <c r="A46" s="67"/>
      <c r="B46" s="67"/>
      <c r="C46" s="67"/>
      <c r="D46" s="68"/>
      <c r="E46" s="67"/>
      <c r="F46" s="67"/>
      <c r="G46" s="67"/>
      <c r="H46" s="67"/>
      <c r="I46" s="67"/>
      <c r="J46" s="67"/>
      <c r="K46" s="67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23"/>
      <c r="Y46" s="23"/>
      <c r="Z46" s="23"/>
      <c r="AA46" s="23"/>
      <c r="AB46" s="23"/>
      <c r="AC46" s="23"/>
      <c r="AD46" s="23"/>
      <c r="AE46" s="22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ht="14.25" customHeight="1">
      <c r="A47" s="67"/>
      <c r="B47" s="67"/>
      <c r="C47" s="67"/>
      <c r="D47" s="68"/>
      <c r="E47" s="67"/>
      <c r="F47" s="67"/>
      <c r="G47" s="67"/>
      <c r="H47" s="67"/>
      <c r="I47" s="67"/>
      <c r="J47" s="67"/>
      <c r="K47" s="67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23"/>
      <c r="Y47" s="23"/>
      <c r="Z47" s="23"/>
      <c r="AA47" s="23"/>
      <c r="AB47" s="23"/>
      <c r="AC47" s="23"/>
      <c r="AD47" s="23"/>
      <c r="AE47" s="22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ht="14.25" customHeight="1">
      <c r="A48" s="67"/>
      <c r="B48" s="67"/>
      <c r="C48" s="67"/>
      <c r="D48" s="68"/>
      <c r="E48" s="67"/>
      <c r="F48" s="67"/>
      <c r="G48" s="67"/>
      <c r="H48" s="67"/>
      <c r="I48" s="67"/>
      <c r="J48" s="67"/>
      <c r="K48" s="67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23"/>
      <c r="Y48" s="23"/>
      <c r="Z48" s="23"/>
      <c r="AA48" s="23"/>
      <c r="AB48" s="23"/>
      <c r="AC48" s="23"/>
      <c r="AD48" s="23"/>
      <c r="AE48" s="22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ht="14.25" customHeight="1">
      <c r="A49" s="67"/>
      <c r="B49" s="67"/>
      <c r="C49" s="67"/>
      <c r="D49" s="68"/>
      <c r="E49" s="67"/>
      <c r="F49" s="67"/>
      <c r="G49" s="67"/>
      <c r="H49" s="67"/>
      <c r="I49" s="67"/>
      <c r="J49" s="67"/>
      <c r="K49" s="67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23"/>
      <c r="Y49" s="23"/>
      <c r="Z49" s="23"/>
      <c r="AA49" s="23"/>
      <c r="AB49" s="23"/>
      <c r="AC49" s="23"/>
      <c r="AD49" s="23"/>
      <c r="AE49" s="22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ht="14.25" customHeight="1">
      <c r="A50" s="67"/>
      <c r="B50" s="67"/>
      <c r="C50" s="67"/>
      <c r="D50" s="68"/>
      <c r="E50" s="67"/>
      <c r="F50" s="67"/>
      <c r="G50" s="67"/>
      <c r="H50" s="67"/>
      <c r="I50" s="67"/>
      <c r="J50" s="67"/>
      <c r="K50" s="67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23"/>
      <c r="Y50" s="23"/>
      <c r="Z50" s="23"/>
      <c r="AA50" s="23"/>
      <c r="AB50" s="23"/>
      <c r="AC50" s="23"/>
      <c r="AD50" s="23"/>
      <c r="AE50" s="22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ht="14.25" customHeight="1">
      <c r="A51" s="67"/>
      <c r="B51" s="67"/>
      <c r="C51" s="67"/>
      <c r="D51" s="68"/>
      <c r="E51" s="67"/>
      <c r="F51" s="67"/>
      <c r="G51" s="67"/>
      <c r="H51" s="67"/>
      <c r="I51" s="67"/>
      <c r="J51" s="67"/>
      <c r="K51" s="67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23"/>
      <c r="Y51" s="23"/>
      <c r="Z51" s="23"/>
      <c r="AA51" s="23"/>
      <c r="AB51" s="23"/>
      <c r="AC51" s="23"/>
      <c r="AD51" s="23"/>
      <c r="AE51" s="22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ht="14.25" customHeight="1">
      <c r="A52" s="67"/>
      <c r="B52" s="67"/>
      <c r="C52" s="67"/>
      <c r="D52" s="68"/>
      <c r="E52" s="67"/>
      <c r="F52" s="67"/>
      <c r="G52" s="67"/>
      <c r="H52" s="67"/>
      <c r="I52" s="67"/>
      <c r="J52" s="67"/>
      <c r="K52" s="67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23"/>
      <c r="Y52" s="23"/>
      <c r="Z52" s="23"/>
      <c r="AA52" s="23"/>
      <c r="AB52" s="23"/>
      <c r="AC52" s="23"/>
      <c r="AD52" s="23"/>
      <c r="AE52" s="22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ht="14.25" customHeight="1">
      <c r="A53" s="67"/>
      <c r="B53" s="67"/>
      <c r="C53" s="67"/>
      <c r="D53" s="68"/>
      <c r="E53" s="67"/>
      <c r="F53" s="67"/>
      <c r="G53" s="67"/>
      <c r="H53" s="67"/>
      <c r="I53" s="67"/>
      <c r="J53" s="67"/>
      <c r="K53" s="67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23"/>
      <c r="Y53" s="23"/>
      <c r="Z53" s="23"/>
      <c r="AA53" s="23"/>
      <c r="AB53" s="23"/>
      <c r="AC53" s="23"/>
      <c r="AD53" s="23"/>
      <c r="AE53" s="22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ht="14.25" customHeight="1">
      <c r="A54" s="67"/>
      <c r="B54" s="67"/>
      <c r="C54" s="67"/>
      <c r="D54" s="68"/>
      <c r="E54" s="67"/>
      <c r="F54" s="67"/>
      <c r="G54" s="67"/>
      <c r="H54" s="67"/>
      <c r="I54" s="67"/>
      <c r="J54" s="67"/>
      <c r="K54" s="67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23"/>
      <c r="Y54" s="23"/>
      <c r="Z54" s="23"/>
      <c r="AA54" s="23"/>
      <c r="AB54" s="23"/>
      <c r="AC54" s="23"/>
      <c r="AD54" s="23"/>
      <c r="AE54" s="22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ht="14.25" customHeight="1">
      <c r="A55" s="67"/>
      <c r="B55" s="67"/>
      <c r="C55" s="67"/>
      <c r="D55" s="68"/>
      <c r="E55" s="67"/>
      <c r="F55" s="67"/>
      <c r="G55" s="67"/>
      <c r="H55" s="67"/>
      <c r="I55" s="67"/>
      <c r="J55" s="67"/>
      <c r="K55" s="67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23"/>
      <c r="AB55" s="23"/>
      <c r="AC55" s="23"/>
      <c r="AD55" s="23"/>
      <c r="AE55" s="22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25" customHeight="1">
      <c r="A56" s="67"/>
      <c r="B56" s="67"/>
      <c r="C56" s="67"/>
      <c r="D56" s="68"/>
      <c r="E56" s="67"/>
      <c r="F56" s="67"/>
      <c r="G56" s="67"/>
      <c r="H56" s="67"/>
      <c r="I56" s="67"/>
      <c r="J56" s="67"/>
      <c r="K56" s="67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23"/>
      <c r="Y56" s="23"/>
      <c r="Z56" s="23"/>
      <c r="AA56" s="23"/>
      <c r="AB56" s="23"/>
      <c r="AC56" s="23"/>
      <c r="AD56" s="23"/>
      <c r="AE56" s="22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ht="14.25" customHeight="1">
      <c r="A57" s="67"/>
      <c r="B57" s="67"/>
      <c r="C57" s="67"/>
      <c r="D57" s="68"/>
      <c r="E57" s="67"/>
      <c r="F57" s="67"/>
      <c r="G57" s="67"/>
      <c r="H57" s="67"/>
      <c r="I57" s="67"/>
      <c r="J57" s="67"/>
      <c r="K57" s="67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23"/>
      <c r="Y57" s="23"/>
      <c r="Z57" s="23"/>
      <c r="AA57" s="23"/>
      <c r="AB57" s="23"/>
      <c r="AC57" s="23"/>
      <c r="AD57" s="23"/>
      <c r="AE57" s="22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ht="14.25" customHeight="1">
      <c r="A58" s="67"/>
      <c r="B58" s="67"/>
      <c r="C58" s="67"/>
      <c r="D58" s="68"/>
      <c r="E58" s="67"/>
      <c r="F58" s="67"/>
      <c r="G58" s="67"/>
      <c r="H58" s="67"/>
      <c r="I58" s="67"/>
      <c r="J58" s="67"/>
      <c r="K58" s="67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23"/>
      <c r="Y58" s="23"/>
      <c r="Z58" s="23"/>
      <c r="AA58" s="23"/>
      <c r="AB58" s="23"/>
      <c r="AC58" s="23"/>
      <c r="AD58" s="23"/>
      <c r="AE58" s="22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ht="14.25" customHeight="1">
      <c r="A59" s="67"/>
      <c r="B59" s="67"/>
      <c r="C59" s="67"/>
      <c r="D59" s="68"/>
      <c r="E59" s="67"/>
      <c r="F59" s="67"/>
      <c r="G59" s="67"/>
      <c r="H59" s="67"/>
      <c r="I59" s="67"/>
      <c r="J59" s="67"/>
      <c r="K59" s="67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23"/>
      <c r="Y59" s="23"/>
      <c r="Z59" s="23"/>
      <c r="AA59" s="23"/>
      <c r="AB59" s="23"/>
      <c r="AC59" s="23"/>
      <c r="AD59" s="23"/>
      <c r="AE59" s="22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 ht="14.25" customHeight="1">
      <c r="A60" s="67"/>
      <c r="B60" s="67"/>
      <c r="C60" s="67"/>
      <c r="D60" s="68"/>
      <c r="E60" s="67"/>
      <c r="F60" s="67"/>
      <c r="G60" s="67"/>
      <c r="H60" s="67"/>
      <c r="I60" s="67"/>
      <c r="J60" s="67"/>
      <c r="K60" s="67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23"/>
      <c r="Y60" s="23"/>
      <c r="Z60" s="23"/>
      <c r="AA60" s="23"/>
      <c r="AB60" s="23"/>
      <c r="AC60" s="23"/>
      <c r="AD60" s="23"/>
      <c r="AE60" s="22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ht="14.25" customHeight="1">
      <c r="A61" s="67"/>
      <c r="B61" s="67"/>
      <c r="C61" s="67"/>
      <c r="D61" s="68"/>
      <c r="E61" s="67"/>
      <c r="F61" s="67"/>
      <c r="G61" s="67"/>
      <c r="H61" s="67"/>
      <c r="I61" s="67"/>
      <c r="J61" s="67"/>
      <c r="K61" s="67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23"/>
      <c r="Y61" s="23"/>
      <c r="Z61" s="23"/>
      <c r="AA61" s="23"/>
      <c r="AB61" s="23"/>
      <c r="AC61" s="23"/>
      <c r="AD61" s="23"/>
      <c r="AE61" s="22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ht="14.25" customHeight="1">
      <c r="A62" s="67"/>
      <c r="B62" s="67"/>
      <c r="C62" s="67"/>
      <c r="D62" s="68"/>
      <c r="E62" s="67"/>
      <c r="F62" s="67"/>
      <c r="G62" s="67"/>
      <c r="H62" s="67"/>
      <c r="I62" s="67"/>
      <c r="J62" s="67"/>
      <c r="K62" s="67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23"/>
      <c r="Y62" s="23"/>
      <c r="Z62" s="23"/>
      <c r="AA62" s="23"/>
      <c r="AB62" s="23"/>
      <c r="AC62" s="23"/>
      <c r="AD62" s="23"/>
      <c r="AE62" s="22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 ht="14.25" customHeight="1">
      <c r="A63" s="67"/>
      <c r="B63" s="67"/>
      <c r="C63" s="67"/>
      <c r="D63" s="68"/>
      <c r="E63" s="67"/>
      <c r="F63" s="67"/>
      <c r="G63" s="67"/>
      <c r="H63" s="67"/>
      <c r="I63" s="67"/>
      <c r="J63" s="67"/>
      <c r="K63" s="67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23"/>
      <c r="Y63" s="23"/>
      <c r="Z63" s="23"/>
      <c r="AA63" s="23"/>
      <c r="AB63" s="23"/>
      <c r="AC63" s="23"/>
      <c r="AD63" s="23"/>
      <c r="AE63" s="22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4.25" customHeight="1">
      <c r="A64" s="67"/>
      <c r="B64" s="67"/>
      <c r="C64" s="67"/>
      <c r="D64" s="68"/>
      <c r="E64" s="67"/>
      <c r="F64" s="67"/>
      <c r="G64" s="67"/>
      <c r="H64" s="67"/>
      <c r="I64" s="67"/>
      <c r="J64" s="67"/>
      <c r="K64" s="67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23"/>
      <c r="Y64" s="23"/>
      <c r="Z64" s="23"/>
      <c r="AA64" s="23"/>
      <c r="AB64" s="23"/>
      <c r="AC64" s="23"/>
      <c r="AD64" s="23"/>
      <c r="AE64" s="22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4.25" customHeight="1">
      <c r="A65" s="67"/>
      <c r="B65" s="67"/>
      <c r="C65" s="67"/>
      <c r="D65" s="68"/>
      <c r="E65" s="67"/>
      <c r="F65" s="67"/>
      <c r="G65" s="67"/>
      <c r="H65" s="67"/>
      <c r="I65" s="67"/>
      <c r="J65" s="67"/>
      <c r="K65" s="67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23"/>
      <c r="Y65" s="23"/>
      <c r="Z65" s="23"/>
      <c r="AA65" s="23"/>
      <c r="AB65" s="23"/>
      <c r="AC65" s="23"/>
      <c r="AD65" s="23"/>
      <c r="AE65" s="22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ht="14.25" customHeight="1">
      <c r="A66" s="67"/>
      <c r="B66" s="67"/>
      <c r="C66" s="67"/>
      <c r="D66" s="68"/>
      <c r="E66" s="67"/>
      <c r="F66" s="67"/>
      <c r="G66" s="67"/>
      <c r="H66" s="67"/>
      <c r="I66" s="67"/>
      <c r="J66" s="67"/>
      <c r="K66" s="67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23"/>
      <c r="Y66" s="23"/>
      <c r="Z66" s="23"/>
      <c r="AA66" s="23"/>
      <c r="AB66" s="23"/>
      <c r="AC66" s="23"/>
      <c r="AD66" s="23"/>
      <c r="AE66" s="22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ht="14.25" customHeight="1">
      <c r="A67" s="67"/>
      <c r="B67" s="67"/>
      <c r="C67" s="67"/>
      <c r="D67" s="68"/>
      <c r="E67" s="67"/>
      <c r="F67" s="67"/>
      <c r="G67" s="67"/>
      <c r="H67" s="67"/>
      <c r="I67" s="67"/>
      <c r="J67" s="67"/>
      <c r="K67" s="67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23"/>
      <c r="Y67" s="23"/>
      <c r="Z67" s="23"/>
      <c r="AA67" s="23"/>
      <c r="AB67" s="23"/>
      <c r="AC67" s="23"/>
      <c r="AD67" s="23"/>
      <c r="AE67" s="22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ht="14.25" customHeight="1">
      <c r="A68" s="67"/>
      <c r="B68" s="67"/>
      <c r="C68" s="67"/>
      <c r="D68" s="68"/>
      <c r="E68" s="67"/>
      <c r="F68" s="67"/>
      <c r="G68" s="67"/>
      <c r="H68" s="67"/>
      <c r="I68" s="67"/>
      <c r="J68" s="67"/>
      <c r="K68" s="67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23"/>
      <c r="Y68" s="23"/>
      <c r="Z68" s="23"/>
      <c r="AA68" s="23"/>
      <c r="AB68" s="23"/>
      <c r="AC68" s="23"/>
      <c r="AD68" s="23"/>
      <c r="AE68" s="22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ht="14.25" customHeight="1">
      <c r="A69" s="67"/>
      <c r="B69" s="67"/>
      <c r="C69" s="67"/>
      <c r="D69" s="68"/>
      <c r="E69" s="67"/>
      <c r="F69" s="67"/>
      <c r="G69" s="67"/>
      <c r="H69" s="67"/>
      <c r="I69" s="67"/>
      <c r="J69" s="67"/>
      <c r="K69" s="67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23"/>
      <c r="Y69" s="23"/>
      <c r="Z69" s="23"/>
      <c r="AA69" s="23"/>
      <c r="AB69" s="23"/>
      <c r="AC69" s="23"/>
      <c r="AD69" s="23"/>
      <c r="AE69" s="22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ht="14.25" customHeight="1">
      <c r="A70" s="67"/>
      <c r="B70" s="67"/>
      <c r="C70" s="67"/>
      <c r="D70" s="68"/>
      <c r="E70" s="67"/>
      <c r="F70" s="67"/>
      <c r="G70" s="67"/>
      <c r="H70" s="67"/>
      <c r="I70" s="67"/>
      <c r="J70" s="67"/>
      <c r="K70" s="67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23"/>
      <c r="Y70" s="23"/>
      <c r="Z70" s="23"/>
      <c r="AA70" s="23"/>
      <c r="AB70" s="23"/>
      <c r="AC70" s="23"/>
      <c r="AD70" s="23"/>
      <c r="AE70" s="22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ht="14.25" customHeight="1">
      <c r="A71" s="67"/>
      <c r="B71" s="67"/>
      <c r="C71" s="67"/>
      <c r="D71" s="68"/>
      <c r="E71" s="67"/>
      <c r="F71" s="67"/>
      <c r="G71" s="67"/>
      <c r="H71" s="67"/>
      <c r="I71" s="67"/>
      <c r="J71" s="67"/>
      <c r="K71" s="67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23"/>
      <c r="Y71" s="23"/>
      <c r="Z71" s="23"/>
      <c r="AA71" s="23"/>
      <c r="AB71" s="23"/>
      <c r="AC71" s="23"/>
      <c r="AD71" s="23"/>
      <c r="AE71" s="22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ht="14.25" customHeight="1">
      <c r="A72" s="67"/>
      <c r="B72" s="67"/>
      <c r="C72" s="67"/>
      <c r="D72" s="68"/>
      <c r="E72" s="67"/>
      <c r="F72" s="67"/>
      <c r="G72" s="67"/>
      <c r="H72" s="67"/>
      <c r="I72" s="67"/>
      <c r="J72" s="67"/>
      <c r="K72" s="67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23"/>
      <c r="Y72" s="23"/>
      <c r="Z72" s="23"/>
      <c r="AA72" s="23"/>
      <c r="AB72" s="23"/>
      <c r="AC72" s="23"/>
      <c r="AD72" s="23"/>
      <c r="AE72" s="22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ht="14.25" customHeight="1">
      <c r="A73" s="67"/>
      <c r="B73" s="67"/>
      <c r="C73" s="67"/>
      <c r="D73" s="68"/>
      <c r="E73" s="67"/>
      <c r="F73" s="67"/>
      <c r="G73" s="67"/>
      <c r="H73" s="67"/>
      <c r="I73" s="67"/>
      <c r="J73" s="67"/>
      <c r="K73" s="67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23"/>
      <c r="Y73" s="23"/>
      <c r="Z73" s="23"/>
      <c r="AA73" s="23"/>
      <c r="AB73" s="23"/>
      <c r="AC73" s="23"/>
      <c r="AD73" s="23"/>
      <c r="AE73" s="22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ht="14.25" customHeight="1">
      <c r="A74" s="67"/>
      <c r="B74" s="67"/>
      <c r="C74" s="67"/>
      <c r="D74" s="68"/>
      <c r="E74" s="67"/>
      <c r="F74" s="67"/>
      <c r="G74" s="67"/>
      <c r="H74" s="67"/>
      <c r="I74" s="67"/>
      <c r="J74" s="67"/>
      <c r="K74" s="67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23"/>
      <c r="Y74" s="23"/>
      <c r="Z74" s="23"/>
      <c r="AA74" s="23"/>
      <c r="AB74" s="23"/>
      <c r="AC74" s="23"/>
      <c r="AD74" s="23"/>
      <c r="AE74" s="22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4.25" customHeight="1">
      <c r="A75" s="67"/>
      <c r="B75" s="67"/>
      <c r="C75" s="67"/>
      <c r="D75" s="68"/>
      <c r="E75" s="67"/>
      <c r="F75" s="67"/>
      <c r="G75" s="67"/>
      <c r="H75" s="67"/>
      <c r="I75" s="67"/>
      <c r="J75" s="67"/>
      <c r="K75" s="67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23"/>
      <c r="Y75" s="23"/>
      <c r="Z75" s="23"/>
      <c r="AA75" s="23"/>
      <c r="AB75" s="23"/>
      <c r="AC75" s="23"/>
      <c r="AD75" s="23"/>
      <c r="AE75" s="22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ht="14.25" customHeight="1">
      <c r="A76" s="67"/>
      <c r="B76" s="67"/>
      <c r="C76" s="67"/>
      <c r="D76" s="68"/>
      <c r="E76" s="67"/>
      <c r="F76" s="67"/>
      <c r="G76" s="67"/>
      <c r="H76" s="67"/>
      <c r="I76" s="67"/>
      <c r="J76" s="67"/>
      <c r="K76" s="67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23"/>
      <c r="Y76" s="23"/>
      <c r="Z76" s="23"/>
      <c r="AA76" s="23"/>
      <c r="AB76" s="23"/>
      <c r="AC76" s="23"/>
      <c r="AD76" s="23"/>
      <c r="AE76" s="22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ht="14.25" customHeight="1">
      <c r="A77" s="67"/>
      <c r="B77" s="67"/>
      <c r="C77" s="67"/>
      <c r="D77" s="68"/>
      <c r="E77" s="67"/>
      <c r="F77" s="67"/>
      <c r="G77" s="67"/>
      <c r="H77" s="67"/>
      <c r="I77" s="67"/>
      <c r="J77" s="67"/>
      <c r="K77" s="67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23"/>
      <c r="Y77" s="23"/>
      <c r="Z77" s="23"/>
      <c r="AA77" s="23"/>
      <c r="AB77" s="23"/>
      <c r="AC77" s="23"/>
      <c r="AD77" s="23"/>
      <c r="AE77" s="22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ht="14.25" customHeight="1">
      <c r="A78" s="67"/>
      <c r="B78" s="67"/>
      <c r="C78" s="67"/>
      <c r="D78" s="68"/>
      <c r="E78" s="67"/>
      <c r="F78" s="67"/>
      <c r="G78" s="67"/>
      <c r="H78" s="67"/>
      <c r="I78" s="67"/>
      <c r="J78" s="67"/>
      <c r="K78" s="67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23"/>
      <c r="Y78" s="23"/>
      <c r="Z78" s="23"/>
      <c r="AA78" s="23"/>
      <c r="AB78" s="23"/>
      <c r="AC78" s="23"/>
      <c r="AD78" s="23"/>
      <c r="AE78" s="22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ht="14.25" customHeight="1">
      <c r="A79" s="67"/>
      <c r="B79" s="67"/>
      <c r="C79" s="67"/>
      <c r="D79" s="68"/>
      <c r="E79" s="67"/>
      <c r="F79" s="67"/>
      <c r="G79" s="67"/>
      <c r="H79" s="67"/>
      <c r="I79" s="67"/>
      <c r="J79" s="67"/>
      <c r="K79" s="67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23"/>
      <c r="Y79" s="23"/>
      <c r="Z79" s="23"/>
      <c r="AA79" s="23"/>
      <c r="AB79" s="23"/>
      <c r="AC79" s="23"/>
      <c r="AD79" s="23"/>
      <c r="AE79" s="22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ht="14.25" customHeight="1">
      <c r="A80" s="67"/>
      <c r="B80" s="67"/>
      <c r="C80" s="67"/>
      <c r="D80" s="68"/>
      <c r="E80" s="67"/>
      <c r="F80" s="67"/>
      <c r="G80" s="67"/>
      <c r="H80" s="67"/>
      <c r="I80" s="67"/>
      <c r="J80" s="67"/>
      <c r="K80" s="67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23"/>
      <c r="Y80" s="23"/>
      <c r="Z80" s="23"/>
      <c r="AA80" s="23"/>
      <c r="AB80" s="23"/>
      <c r="AC80" s="23"/>
      <c r="AD80" s="23"/>
      <c r="AE80" s="22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ht="14.25" customHeight="1">
      <c r="A81" s="67"/>
      <c r="B81" s="67"/>
      <c r="C81" s="67"/>
      <c r="D81" s="68"/>
      <c r="E81" s="67"/>
      <c r="F81" s="67"/>
      <c r="G81" s="67"/>
      <c r="H81" s="67"/>
      <c r="I81" s="67"/>
      <c r="J81" s="67"/>
      <c r="K81" s="67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23"/>
      <c r="Y81" s="23"/>
      <c r="Z81" s="23"/>
      <c r="AA81" s="23"/>
      <c r="AB81" s="23"/>
      <c r="AC81" s="23"/>
      <c r="AD81" s="23"/>
      <c r="AE81" s="22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ht="14.25" customHeight="1">
      <c r="A82" s="67"/>
      <c r="B82" s="67"/>
      <c r="C82" s="67"/>
      <c r="D82" s="68"/>
      <c r="E82" s="67"/>
      <c r="F82" s="67"/>
      <c r="G82" s="67"/>
      <c r="H82" s="67"/>
      <c r="I82" s="67"/>
      <c r="J82" s="67"/>
      <c r="K82" s="67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23"/>
      <c r="Y82" s="23"/>
      <c r="Z82" s="23"/>
      <c r="AA82" s="23"/>
      <c r="AB82" s="23"/>
      <c r="AC82" s="23"/>
      <c r="AD82" s="23"/>
      <c r="AE82" s="22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ht="14.25" customHeight="1">
      <c r="A83" s="67"/>
      <c r="B83" s="67"/>
      <c r="C83" s="67"/>
      <c r="D83" s="68"/>
      <c r="E83" s="67"/>
      <c r="F83" s="67"/>
      <c r="G83" s="67"/>
      <c r="H83" s="67"/>
      <c r="I83" s="67"/>
      <c r="J83" s="67"/>
      <c r="K83" s="67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23"/>
      <c r="Y83" s="23"/>
      <c r="Z83" s="23"/>
      <c r="AA83" s="23"/>
      <c r="AB83" s="23"/>
      <c r="AC83" s="23"/>
      <c r="AD83" s="23"/>
      <c r="AE83" s="22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ht="14.25" customHeight="1">
      <c r="A84" s="67"/>
      <c r="B84" s="67"/>
      <c r="C84" s="67"/>
      <c r="D84" s="68"/>
      <c r="E84" s="67"/>
      <c r="F84" s="67"/>
      <c r="G84" s="67"/>
      <c r="H84" s="67"/>
      <c r="I84" s="67"/>
      <c r="J84" s="67"/>
      <c r="K84" s="67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23"/>
      <c r="Y84" s="23"/>
      <c r="Z84" s="23"/>
      <c r="AA84" s="23"/>
      <c r="AB84" s="23"/>
      <c r="AC84" s="23"/>
      <c r="AD84" s="23"/>
      <c r="AE84" s="22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ht="14.25" customHeight="1">
      <c r="A85" s="67"/>
      <c r="B85" s="67"/>
      <c r="C85" s="67"/>
      <c r="D85" s="68"/>
      <c r="E85" s="67"/>
      <c r="F85" s="67"/>
      <c r="G85" s="67"/>
      <c r="H85" s="67"/>
      <c r="I85" s="67"/>
      <c r="J85" s="67"/>
      <c r="K85" s="67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23"/>
      <c r="Y85" s="23"/>
      <c r="Z85" s="23"/>
      <c r="AA85" s="23"/>
      <c r="AB85" s="23"/>
      <c r="AC85" s="23"/>
      <c r="AD85" s="23"/>
      <c r="AE85" s="22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ht="14.25" customHeight="1">
      <c r="A86" s="67"/>
      <c r="B86" s="67"/>
      <c r="C86" s="67"/>
      <c r="D86" s="68"/>
      <c r="E86" s="67"/>
      <c r="F86" s="67"/>
      <c r="G86" s="67"/>
      <c r="H86" s="67"/>
      <c r="I86" s="67"/>
      <c r="J86" s="67"/>
      <c r="K86" s="67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23"/>
      <c r="Y86" s="23"/>
      <c r="Z86" s="23"/>
      <c r="AA86" s="23"/>
      <c r="AB86" s="23"/>
      <c r="AC86" s="23"/>
      <c r="AD86" s="23"/>
      <c r="AE86" s="22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ht="14.25" customHeight="1">
      <c r="A87" s="67"/>
      <c r="B87" s="67"/>
      <c r="C87" s="67"/>
      <c r="D87" s="68"/>
      <c r="E87" s="67"/>
      <c r="F87" s="67"/>
      <c r="G87" s="67"/>
      <c r="H87" s="67"/>
      <c r="I87" s="67"/>
      <c r="J87" s="67"/>
      <c r="K87" s="67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23"/>
      <c r="Y87" s="23"/>
      <c r="Z87" s="23"/>
      <c r="AA87" s="23"/>
      <c r="AB87" s="23"/>
      <c r="AC87" s="23"/>
      <c r="AD87" s="23"/>
      <c r="AE87" s="22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ht="14.25" customHeight="1">
      <c r="A88" s="67"/>
      <c r="B88" s="67"/>
      <c r="C88" s="67"/>
      <c r="D88" s="68"/>
      <c r="E88" s="67"/>
      <c r="F88" s="67"/>
      <c r="G88" s="67"/>
      <c r="H88" s="67"/>
      <c r="I88" s="67"/>
      <c r="J88" s="67"/>
      <c r="K88" s="67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23"/>
      <c r="Y88" s="23"/>
      <c r="Z88" s="23"/>
      <c r="AA88" s="23"/>
      <c r="AB88" s="23"/>
      <c r="AC88" s="23"/>
      <c r="AD88" s="23"/>
      <c r="AE88" s="22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ht="14.25" customHeight="1">
      <c r="A89" s="67"/>
      <c r="B89" s="67"/>
      <c r="C89" s="67"/>
      <c r="D89" s="68"/>
      <c r="E89" s="67"/>
      <c r="F89" s="67"/>
      <c r="G89" s="67"/>
      <c r="H89" s="67"/>
      <c r="I89" s="67"/>
      <c r="J89" s="67"/>
      <c r="K89" s="67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23"/>
      <c r="Y89" s="23"/>
      <c r="Z89" s="23"/>
      <c r="AA89" s="23"/>
      <c r="AB89" s="23"/>
      <c r="AC89" s="23"/>
      <c r="AD89" s="23"/>
      <c r="AE89" s="22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ht="14.25" customHeight="1">
      <c r="A90" s="67"/>
      <c r="B90" s="67"/>
      <c r="C90" s="67"/>
      <c r="D90" s="68"/>
      <c r="E90" s="67"/>
      <c r="F90" s="67"/>
      <c r="G90" s="67"/>
      <c r="H90" s="67"/>
      <c r="I90" s="67"/>
      <c r="J90" s="67"/>
      <c r="K90" s="67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23"/>
      <c r="Y90" s="23"/>
      <c r="Z90" s="23"/>
      <c r="AA90" s="23"/>
      <c r="AB90" s="23"/>
      <c r="AC90" s="23"/>
      <c r="AD90" s="23"/>
      <c r="AE90" s="22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ht="14.25" customHeight="1">
      <c r="A91" s="67"/>
      <c r="B91" s="67"/>
      <c r="C91" s="67"/>
      <c r="D91" s="68"/>
      <c r="E91" s="67"/>
      <c r="F91" s="67"/>
      <c r="G91" s="67"/>
      <c r="H91" s="67"/>
      <c r="I91" s="67"/>
      <c r="J91" s="67"/>
      <c r="K91" s="67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23"/>
      <c r="Y91" s="23"/>
      <c r="Z91" s="23"/>
      <c r="AA91" s="23"/>
      <c r="AB91" s="23"/>
      <c r="AC91" s="23"/>
      <c r="AD91" s="23"/>
      <c r="AE91" s="22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ht="14.25" customHeight="1">
      <c r="A92" s="67"/>
      <c r="B92" s="67"/>
      <c r="C92" s="67"/>
      <c r="D92" s="68"/>
      <c r="E92" s="67"/>
      <c r="F92" s="67"/>
      <c r="G92" s="67"/>
      <c r="H92" s="67"/>
      <c r="I92" s="67"/>
      <c r="J92" s="67"/>
      <c r="K92" s="67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23"/>
      <c r="Y92" s="23"/>
      <c r="Z92" s="23"/>
      <c r="AA92" s="23"/>
      <c r="AB92" s="23"/>
      <c r="AC92" s="23"/>
      <c r="AD92" s="23"/>
      <c r="AE92" s="22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ht="14.25" customHeight="1">
      <c r="A93" s="67"/>
      <c r="B93" s="67"/>
      <c r="C93" s="67"/>
      <c r="D93" s="68"/>
      <c r="E93" s="67"/>
      <c r="F93" s="67"/>
      <c r="G93" s="67"/>
      <c r="H93" s="67"/>
      <c r="I93" s="67"/>
      <c r="J93" s="67"/>
      <c r="K93" s="67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23"/>
      <c r="Y93" s="23"/>
      <c r="Z93" s="23"/>
      <c r="AA93" s="23"/>
      <c r="AB93" s="23"/>
      <c r="AC93" s="23"/>
      <c r="AD93" s="23"/>
      <c r="AE93" s="22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ht="14.25" customHeight="1">
      <c r="A94" s="67"/>
      <c r="B94" s="67"/>
      <c r="C94" s="67"/>
      <c r="D94" s="68"/>
      <c r="E94" s="67"/>
      <c r="F94" s="67"/>
      <c r="G94" s="67"/>
      <c r="H94" s="67"/>
      <c r="I94" s="67"/>
      <c r="J94" s="67"/>
      <c r="K94" s="67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23"/>
      <c r="Y94" s="23"/>
      <c r="Z94" s="23"/>
      <c r="AA94" s="23"/>
      <c r="AB94" s="23"/>
      <c r="AC94" s="23"/>
      <c r="AD94" s="23"/>
      <c r="AE94" s="22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ht="14.25" customHeight="1">
      <c r="A95" s="67"/>
      <c r="B95" s="67"/>
      <c r="C95" s="67"/>
      <c r="D95" s="68"/>
      <c r="E95" s="67"/>
      <c r="F95" s="67"/>
      <c r="G95" s="67"/>
      <c r="H95" s="67"/>
      <c r="I95" s="67"/>
      <c r="J95" s="67"/>
      <c r="K95" s="67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23"/>
      <c r="Y95" s="23"/>
      <c r="Z95" s="23"/>
      <c r="AA95" s="23"/>
      <c r="AB95" s="23"/>
      <c r="AC95" s="23"/>
      <c r="AD95" s="23"/>
      <c r="AE95" s="22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ht="14.25" customHeight="1">
      <c r="A96" s="67"/>
      <c r="B96" s="67"/>
      <c r="C96" s="67"/>
      <c r="D96" s="68"/>
      <c r="E96" s="67"/>
      <c r="F96" s="67"/>
      <c r="G96" s="67"/>
      <c r="H96" s="67"/>
      <c r="I96" s="67"/>
      <c r="J96" s="67"/>
      <c r="K96" s="67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23"/>
      <c r="Y96" s="23"/>
      <c r="Z96" s="23"/>
      <c r="AA96" s="23"/>
      <c r="AB96" s="23"/>
      <c r="AC96" s="23"/>
      <c r="AD96" s="23"/>
      <c r="AE96" s="22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ht="14.25" customHeight="1">
      <c r="A97" s="67"/>
      <c r="B97" s="67"/>
      <c r="C97" s="67"/>
      <c r="D97" s="68"/>
      <c r="E97" s="67"/>
      <c r="F97" s="67"/>
      <c r="G97" s="67"/>
      <c r="H97" s="67"/>
      <c r="I97" s="67"/>
      <c r="J97" s="67"/>
      <c r="K97" s="67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23"/>
      <c r="Y97" s="23"/>
      <c r="Z97" s="23"/>
      <c r="AA97" s="23"/>
      <c r="AB97" s="23"/>
      <c r="AC97" s="23"/>
      <c r="AD97" s="23"/>
      <c r="AE97" s="22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ht="14.25" customHeight="1">
      <c r="A98" s="67"/>
      <c r="B98" s="67"/>
      <c r="C98" s="67"/>
      <c r="D98" s="68"/>
      <c r="E98" s="67"/>
      <c r="F98" s="67"/>
      <c r="G98" s="67"/>
      <c r="H98" s="67"/>
      <c r="I98" s="67"/>
      <c r="J98" s="67"/>
      <c r="K98" s="67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23"/>
      <c r="Y98" s="23"/>
      <c r="Z98" s="23"/>
      <c r="AA98" s="23"/>
      <c r="AB98" s="23"/>
      <c r="AC98" s="23"/>
      <c r="AD98" s="23"/>
      <c r="AE98" s="22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ht="14.25" customHeight="1">
      <c r="A99" s="67"/>
      <c r="B99" s="67"/>
      <c r="C99" s="67"/>
      <c r="D99" s="68"/>
      <c r="E99" s="67"/>
      <c r="F99" s="67"/>
      <c r="G99" s="67"/>
      <c r="H99" s="67"/>
      <c r="I99" s="67"/>
      <c r="J99" s="67"/>
      <c r="K99" s="67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23"/>
      <c r="Y99" s="23"/>
      <c r="Z99" s="23"/>
      <c r="AA99" s="23"/>
      <c r="AB99" s="23"/>
      <c r="AC99" s="23"/>
      <c r="AD99" s="23"/>
      <c r="AE99" s="22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ht="14.25" customHeight="1">
      <c r="A100" s="67"/>
      <c r="B100" s="67"/>
      <c r="C100" s="67"/>
      <c r="D100" s="68"/>
      <c r="E100" s="67"/>
      <c r="F100" s="67"/>
      <c r="G100" s="67"/>
      <c r="H100" s="67"/>
      <c r="I100" s="67"/>
      <c r="J100" s="67"/>
      <c r="K100" s="67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23"/>
      <c r="Y100" s="23"/>
      <c r="Z100" s="23"/>
      <c r="AA100" s="23"/>
      <c r="AB100" s="23"/>
      <c r="AC100" s="23"/>
      <c r="AD100" s="23"/>
      <c r="AE100" s="22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ht="14.25" customHeight="1">
      <c r="A101" s="67"/>
      <c r="B101" s="67"/>
      <c r="C101" s="67"/>
      <c r="D101" s="68"/>
      <c r="E101" s="67"/>
      <c r="F101" s="67"/>
      <c r="G101" s="67"/>
      <c r="H101" s="67"/>
      <c r="I101" s="67"/>
      <c r="J101" s="67"/>
      <c r="K101" s="67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23"/>
      <c r="Y101" s="23"/>
      <c r="Z101" s="23"/>
      <c r="AA101" s="23"/>
      <c r="AB101" s="23"/>
      <c r="AC101" s="23"/>
      <c r="AD101" s="23"/>
      <c r="AE101" s="22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ht="14.25" customHeight="1">
      <c r="A102" s="67"/>
      <c r="B102" s="67"/>
      <c r="C102" s="67"/>
      <c r="D102" s="68"/>
      <c r="E102" s="67"/>
      <c r="F102" s="67"/>
      <c r="G102" s="67"/>
      <c r="H102" s="67"/>
      <c r="I102" s="67"/>
      <c r="J102" s="67"/>
      <c r="K102" s="67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23"/>
      <c r="Y102" s="23"/>
      <c r="Z102" s="23"/>
      <c r="AA102" s="23"/>
      <c r="AB102" s="23"/>
      <c r="AC102" s="23"/>
      <c r="AD102" s="23"/>
      <c r="AE102" s="22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ht="14.25" customHeight="1">
      <c r="A103" s="67"/>
      <c r="B103" s="67"/>
      <c r="C103" s="67"/>
      <c r="D103" s="68"/>
      <c r="E103" s="67"/>
      <c r="F103" s="67"/>
      <c r="G103" s="67"/>
      <c r="H103" s="67"/>
      <c r="I103" s="67"/>
      <c r="J103" s="67"/>
      <c r="K103" s="67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23"/>
      <c r="Y103" s="23"/>
      <c r="Z103" s="23"/>
      <c r="AA103" s="23"/>
      <c r="AB103" s="23"/>
      <c r="AC103" s="23"/>
      <c r="AD103" s="23"/>
      <c r="AE103" s="22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ht="14.25" customHeight="1">
      <c r="A104" s="67"/>
      <c r="B104" s="67"/>
      <c r="C104" s="67"/>
      <c r="D104" s="68"/>
      <c r="E104" s="67"/>
      <c r="F104" s="67"/>
      <c r="G104" s="67"/>
      <c r="H104" s="67"/>
      <c r="I104" s="67"/>
      <c r="J104" s="67"/>
      <c r="K104" s="67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23"/>
      <c r="Y104" s="23"/>
      <c r="Z104" s="23"/>
      <c r="AA104" s="23"/>
      <c r="AB104" s="23"/>
      <c r="AC104" s="23"/>
      <c r="AD104" s="23"/>
      <c r="AE104" s="22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ht="14.25" customHeight="1">
      <c r="A105" s="67"/>
      <c r="B105" s="67"/>
      <c r="C105" s="67"/>
      <c r="D105" s="68"/>
      <c r="E105" s="67"/>
      <c r="F105" s="67"/>
      <c r="G105" s="67"/>
      <c r="H105" s="67"/>
      <c r="I105" s="67"/>
      <c r="J105" s="67"/>
      <c r="K105" s="67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23"/>
      <c r="Y105" s="23"/>
      <c r="Z105" s="23"/>
      <c r="AA105" s="23"/>
      <c r="AB105" s="23"/>
      <c r="AC105" s="23"/>
      <c r="AD105" s="23"/>
      <c r="AE105" s="22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ht="14.25" customHeight="1">
      <c r="A106" s="67"/>
      <c r="B106" s="67"/>
      <c r="C106" s="67"/>
      <c r="D106" s="68"/>
      <c r="E106" s="67"/>
      <c r="F106" s="67"/>
      <c r="G106" s="67"/>
      <c r="H106" s="67"/>
      <c r="I106" s="67"/>
      <c r="J106" s="67"/>
      <c r="K106" s="67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23"/>
      <c r="Y106" s="23"/>
      <c r="Z106" s="23"/>
      <c r="AA106" s="23"/>
      <c r="AB106" s="23"/>
      <c r="AC106" s="23"/>
      <c r="AD106" s="23"/>
      <c r="AE106" s="22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ht="14.25" customHeight="1">
      <c r="A107" s="67"/>
      <c r="B107" s="67"/>
      <c r="C107" s="67"/>
      <c r="D107" s="68"/>
      <c r="E107" s="67"/>
      <c r="F107" s="67"/>
      <c r="G107" s="67"/>
      <c r="H107" s="67"/>
      <c r="I107" s="67"/>
      <c r="J107" s="67"/>
      <c r="K107" s="67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23"/>
      <c r="Y107" s="23"/>
      <c r="Z107" s="23"/>
      <c r="AA107" s="23"/>
      <c r="AB107" s="23"/>
      <c r="AC107" s="23"/>
      <c r="AD107" s="23"/>
      <c r="AE107" s="22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ht="14.25" customHeight="1">
      <c r="A108" s="67"/>
      <c r="B108" s="67"/>
      <c r="C108" s="67"/>
      <c r="D108" s="68"/>
      <c r="E108" s="67"/>
      <c r="F108" s="67"/>
      <c r="G108" s="67"/>
      <c r="H108" s="67"/>
      <c r="I108" s="67"/>
      <c r="J108" s="67"/>
      <c r="K108" s="67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23"/>
      <c r="Y108" s="23"/>
      <c r="Z108" s="23"/>
      <c r="AA108" s="23"/>
      <c r="AB108" s="23"/>
      <c r="AC108" s="23"/>
      <c r="AD108" s="23"/>
      <c r="AE108" s="22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ht="14.25" customHeight="1">
      <c r="A109" s="67"/>
      <c r="B109" s="67"/>
      <c r="C109" s="67"/>
      <c r="D109" s="68"/>
      <c r="E109" s="67"/>
      <c r="F109" s="67"/>
      <c r="G109" s="67"/>
      <c r="H109" s="67"/>
      <c r="I109" s="67"/>
      <c r="J109" s="67"/>
      <c r="K109" s="67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23"/>
      <c r="Y109" s="23"/>
      <c r="Z109" s="23"/>
      <c r="AA109" s="23"/>
      <c r="AB109" s="23"/>
      <c r="AC109" s="23"/>
      <c r="AD109" s="23"/>
      <c r="AE109" s="22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ht="14.25" customHeight="1">
      <c r="A110" s="67"/>
      <c r="B110" s="67"/>
      <c r="C110" s="67"/>
      <c r="D110" s="68"/>
      <c r="E110" s="67"/>
      <c r="F110" s="67"/>
      <c r="G110" s="67"/>
      <c r="H110" s="67"/>
      <c r="I110" s="67"/>
      <c r="J110" s="67"/>
      <c r="K110" s="67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23"/>
      <c r="Y110" s="23"/>
      <c r="Z110" s="23"/>
      <c r="AA110" s="23"/>
      <c r="AB110" s="23"/>
      <c r="AC110" s="23"/>
      <c r="AD110" s="23"/>
      <c r="AE110" s="22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ht="14.25" customHeight="1">
      <c r="A111" s="67"/>
      <c r="B111" s="67"/>
      <c r="C111" s="67"/>
      <c r="D111" s="68"/>
      <c r="E111" s="67"/>
      <c r="F111" s="67"/>
      <c r="G111" s="67"/>
      <c r="H111" s="67"/>
      <c r="I111" s="67"/>
      <c r="J111" s="67"/>
      <c r="K111" s="67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23"/>
      <c r="Y111" s="23"/>
      <c r="Z111" s="23"/>
      <c r="AA111" s="23"/>
      <c r="AB111" s="23"/>
      <c r="AC111" s="23"/>
      <c r="AD111" s="23"/>
      <c r="AE111" s="22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ht="14.25" customHeight="1">
      <c r="A112" s="67"/>
      <c r="B112" s="67"/>
      <c r="C112" s="67"/>
      <c r="D112" s="68"/>
      <c r="E112" s="67"/>
      <c r="F112" s="67"/>
      <c r="G112" s="67"/>
      <c r="H112" s="67"/>
      <c r="I112" s="67"/>
      <c r="J112" s="67"/>
      <c r="K112" s="67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23"/>
      <c r="Y112" s="23"/>
      <c r="Z112" s="23"/>
      <c r="AA112" s="23"/>
      <c r="AB112" s="23"/>
      <c r="AC112" s="23"/>
      <c r="AD112" s="23"/>
      <c r="AE112" s="22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ht="14.25" customHeight="1">
      <c r="A113" s="67"/>
      <c r="B113" s="67"/>
      <c r="C113" s="67"/>
      <c r="D113" s="68"/>
      <c r="E113" s="67"/>
      <c r="F113" s="67"/>
      <c r="G113" s="67"/>
      <c r="H113" s="67"/>
      <c r="I113" s="67"/>
      <c r="J113" s="67"/>
      <c r="K113" s="67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23"/>
      <c r="Y113" s="23"/>
      <c r="Z113" s="23"/>
      <c r="AA113" s="23"/>
      <c r="AB113" s="23"/>
      <c r="AC113" s="23"/>
      <c r="AD113" s="23"/>
      <c r="AE113" s="22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ht="14.25" customHeight="1">
      <c r="A114" s="67"/>
      <c r="B114" s="67"/>
      <c r="C114" s="67"/>
      <c r="D114" s="68"/>
      <c r="E114" s="67"/>
      <c r="F114" s="67"/>
      <c r="G114" s="67"/>
      <c r="H114" s="67"/>
      <c r="I114" s="67"/>
      <c r="J114" s="67"/>
      <c r="K114" s="67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23"/>
      <c r="Y114" s="23"/>
      <c r="Z114" s="23"/>
      <c r="AA114" s="23"/>
      <c r="AB114" s="23"/>
      <c r="AC114" s="23"/>
      <c r="AD114" s="23"/>
      <c r="AE114" s="22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ht="14.25" customHeight="1">
      <c r="A115" s="67"/>
      <c r="B115" s="67"/>
      <c r="C115" s="67"/>
      <c r="D115" s="68"/>
      <c r="E115" s="67"/>
      <c r="F115" s="67"/>
      <c r="G115" s="67"/>
      <c r="H115" s="67"/>
      <c r="I115" s="67"/>
      <c r="J115" s="67"/>
      <c r="K115" s="67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23"/>
      <c r="Y115" s="23"/>
      <c r="Z115" s="23"/>
      <c r="AA115" s="23"/>
      <c r="AB115" s="23"/>
      <c r="AC115" s="23"/>
      <c r="AD115" s="23"/>
      <c r="AE115" s="22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ht="14.25" customHeight="1">
      <c r="A116" s="67"/>
      <c r="B116" s="67"/>
      <c r="C116" s="67"/>
      <c r="D116" s="68"/>
      <c r="E116" s="67"/>
      <c r="F116" s="67"/>
      <c r="G116" s="67"/>
      <c r="H116" s="67"/>
      <c r="I116" s="67"/>
      <c r="J116" s="67"/>
      <c r="K116" s="67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23"/>
      <c r="Y116" s="23"/>
      <c r="Z116" s="23"/>
      <c r="AA116" s="23"/>
      <c r="AB116" s="23"/>
      <c r="AC116" s="23"/>
      <c r="AD116" s="23"/>
      <c r="AE116" s="22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ht="14.25" customHeight="1">
      <c r="A117" s="67"/>
      <c r="B117" s="67"/>
      <c r="C117" s="67"/>
      <c r="D117" s="68"/>
      <c r="E117" s="67"/>
      <c r="F117" s="67"/>
      <c r="G117" s="67"/>
      <c r="H117" s="67"/>
      <c r="I117" s="67"/>
      <c r="J117" s="67"/>
      <c r="K117" s="67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23"/>
      <c r="Y117" s="23"/>
      <c r="Z117" s="23"/>
      <c r="AA117" s="23"/>
      <c r="AB117" s="23"/>
      <c r="AC117" s="23"/>
      <c r="AD117" s="23"/>
      <c r="AE117" s="22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ht="14.25" customHeight="1">
      <c r="A118" s="67"/>
      <c r="B118" s="67"/>
      <c r="C118" s="67"/>
      <c r="D118" s="68"/>
      <c r="E118" s="67"/>
      <c r="F118" s="67"/>
      <c r="G118" s="67"/>
      <c r="H118" s="67"/>
      <c r="I118" s="67"/>
      <c r="J118" s="67"/>
      <c r="K118" s="67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23"/>
      <c r="Y118" s="23"/>
      <c r="Z118" s="23"/>
      <c r="AA118" s="23"/>
      <c r="AB118" s="23"/>
      <c r="AC118" s="23"/>
      <c r="AD118" s="23"/>
      <c r="AE118" s="22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ht="14.25" customHeight="1">
      <c r="A119" s="67"/>
      <c r="B119" s="67"/>
      <c r="C119" s="67"/>
      <c r="D119" s="68"/>
      <c r="E119" s="67"/>
      <c r="F119" s="67"/>
      <c r="G119" s="67"/>
      <c r="H119" s="67"/>
      <c r="I119" s="67"/>
      <c r="J119" s="67"/>
      <c r="K119" s="67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23"/>
      <c r="Y119" s="23"/>
      <c r="Z119" s="23"/>
      <c r="AA119" s="23"/>
      <c r="AB119" s="23"/>
      <c r="AC119" s="23"/>
      <c r="AD119" s="23"/>
      <c r="AE119" s="22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ht="14.25" customHeight="1">
      <c r="A120" s="67"/>
      <c r="B120" s="67"/>
      <c r="C120" s="67"/>
      <c r="D120" s="68"/>
      <c r="E120" s="67"/>
      <c r="F120" s="67"/>
      <c r="G120" s="67"/>
      <c r="H120" s="67"/>
      <c r="I120" s="67"/>
      <c r="J120" s="67"/>
      <c r="K120" s="67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23"/>
      <c r="Y120" s="23"/>
      <c r="Z120" s="23"/>
      <c r="AA120" s="23"/>
      <c r="AB120" s="23"/>
      <c r="AC120" s="23"/>
      <c r="AD120" s="23"/>
      <c r="AE120" s="22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ht="14.25" customHeight="1">
      <c r="A121" s="67"/>
      <c r="B121" s="67"/>
      <c r="C121" s="67"/>
      <c r="D121" s="68"/>
      <c r="E121" s="67"/>
      <c r="F121" s="67"/>
      <c r="G121" s="67"/>
      <c r="H121" s="67"/>
      <c r="I121" s="67"/>
      <c r="J121" s="67"/>
      <c r="K121" s="67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23"/>
      <c r="Y121" s="23"/>
      <c r="Z121" s="23"/>
      <c r="AA121" s="23"/>
      <c r="AB121" s="23"/>
      <c r="AC121" s="23"/>
      <c r="AD121" s="23"/>
      <c r="AE121" s="22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ht="14.25" customHeight="1">
      <c r="A122" s="67"/>
      <c r="B122" s="67"/>
      <c r="C122" s="67"/>
      <c r="D122" s="68"/>
      <c r="E122" s="67"/>
      <c r="F122" s="67"/>
      <c r="G122" s="67"/>
      <c r="H122" s="67"/>
      <c r="I122" s="67"/>
      <c r="J122" s="67"/>
      <c r="K122" s="67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23"/>
      <c r="Y122" s="23"/>
      <c r="Z122" s="23"/>
      <c r="AA122" s="23"/>
      <c r="AB122" s="23"/>
      <c r="AC122" s="23"/>
      <c r="AD122" s="23"/>
      <c r="AE122" s="22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ht="14.25" customHeight="1">
      <c r="A123" s="67"/>
      <c r="B123" s="67"/>
      <c r="C123" s="67"/>
      <c r="D123" s="68"/>
      <c r="E123" s="67"/>
      <c r="F123" s="67"/>
      <c r="G123" s="67"/>
      <c r="H123" s="67"/>
      <c r="I123" s="67"/>
      <c r="J123" s="67"/>
      <c r="K123" s="67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23"/>
      <c r="Y123" s="23"/>
      <c r="Z123" s="23"/>
      <c r="AA123" s="23"/>
      <c r="AB123" s="23"/>
      <c r="AC123" s="23"/>
      <c r="AD123" s="23"/>
      <c r="AE123" s="22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ht="14.25" customHeight="1">
      <c r="A124" s="67"/>
      <c r="B124" s="67"/>
      <c r="C124" s="67"/>
      <c r="D124" s="68"/>
      <c r="E124" s="67"/>
      <c r="F124" s="67"/>
      <c r="G124" s="67"/>
      <c r="H124" s="67"/>
      <c r="I124" s="67"/>
      <c r="J124" s="67"/>
      <c r="K124" s="67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23"/>
      <c r="Y124" s="23"/>
      <c r="Z124" s="23"/>
      <c r="AA124" s="23"/>
      <c r="AB124" s="23"/>
      <c r="AC124" s="23"/>
      <c r="AD124" s="23"/>
      <c r="AE124" s="22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ht="14.25" customHeight="1">
      <c r="A125" s="67"/>
      <c r="B125" s="67"/>
      <c r="C125" s="67"/>
      <c r="D125" s="68"/>
      <c r="E125" s="67"/>
      <c r="F125" s="67"/>
      <c r="G125" s="67"/>
      <c r="H125" s="67"/>
      <c r="I125" s="67"/>
      <c r="J125" s="67"/>
      <c r="K125" s="67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23"/>
      <c r="Y125" s="23"/>
      <c r="Z125" s="23"/>
      <c r="AA125" s="23"/>
      <c r="AB125" s="23"/>
      <c r="AC125" s="23"/>
      <c r="AD125" s="23"/>
      <c r="AE125" s="22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ht="14.25" customHeight="1">
      <c r="A126" s="67"/>
      <c r="B126" s="67"/>
      <c r="C126" s="67"/>
      <c r="D126" s="68"/>
      <c r="E126" s="67"/>
      <c r="F126" s="67"/>
      <c r="G126" s="67"/>
      <c r="H126" s="67"/>
      <c r="I126" s="67"/>
      <c r="J126" s="67"/>
      <c r="K126" s="67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23"/>
      <c r="Y126" s="23"/>
      <c r="Z126" s="23"/>
      <c r="AA126" s="23"/>
      <c r="AB126" s="23"/>
      <c r="AC126" s="23"/>
      <c r="AD126" s="23"/>
      <c r="AE126" s="22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ht="14.25" customHeight="1">
      <c r="A127" s="67"/>
      <c r="B127" s="67"/>
      <c r="C127" s="67"/>
      <c r="D127" s="68"/>
      <c r="E127" s="67"/>
      <c r="F127" s="67"/>
      <c r="G127" s="67"/>
      <c r="H127" s="67"/>
      <c r="I127" s="67"/>
      <c r="J127" s="67"/>
      <c r="K127" s="67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23"/>
      <c r="Y127" s="23"/>
      <c r="Z127" s="23"/>
      <c r="AA127" s="23"/>
      <c r="AB127" s="23"/>
      <c r="AC127" s="23"/>
      <c r="AD127" s="23"/>
      <c r="AE127" s="22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ht="14.25" customHeight="1">
      <c r="A128" s="67"/>
      <c r="B128" s="67"/>
      <c r="C128" s="67"/>
      <c r="D128" s="68"/>
      <c r="E128" s="67"/>
      <c r="F128" s="67"/>
      <c r="G128" s="67"/>
      <c r="H128" s="67"/>
      <c r="I128" s="67"/>
      <c r="J128" s="67"/>
      <c r="K128" s="67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23"/>
      <c r="Y128" s="23"/>
      <c r="Z128" s="23"/>
      <c r="AA128" s="23"/>
      <c r="AB128" s="23"/>
      <c r="AC128" s="23"/>
      <c r="AD128" s="23"/>
      <c r="AE128" s="22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ht="14.25" customHeight="1">
      <c r="A129" s="67"/>
      <c r="B129" s="67"/>
      <c r="C129" s="67"/>
      <c r="D129" s="68"/>
      <c r="E129" s="67"/>
      <c r="F129" s="67"/>
      <c r="G129" s="67"/>
      <c r="H129" s="67"/>
      <c r="I129" s="67"/>
      <c r="J129" s="67"/>
      <c r="K129" s="67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23"/>
      <c r="Y129" s="23"/>
      <c r="Z129" s="23"/>
      <c r="AA129" s="23"/>
      <c r="AB129" s="23"/>
      <c r="AC129" s="23"/>
      <c r="AD129" s="23"/>
      <c r="AE129" s="22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ht="14.25" customHeight="1">
      <c r="A130" s="67"/>
      <c r="B130" s="67"/>
      <c r="C130" s="67"/>
      <c r="D130" s="68"/>
      <c r="E130" s="67"/>
      <c r="F130" s="67"/>
      <c r="G130" s="67"/>
      <c r="H130" s="67"/>
      <c r="I130" s="67"/>
      <c r="J130" s="67"/>
      <c r="K130" s="67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23"/>
      <c r="Y130" s="23"/>
      <c r="Z130" s="23"/>
      <c r="AA130" s="23"/>
      <c r="AB130" s="23"/>
      <c r="AC130" s="23"/>
      <c r="AD130" s="23"/>
      <c r="AE130" s="22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ht="14.25" customHeight="1">
      <c r="A131" s="67"/>
      <c r="B131" s="67"/>
      <c r="C131" s="67"/>
      <c r="D131" s="68"/>
      <c r="E131" s="67"/>
      <c r="F131" s="67"/>
      <c r="G131" s="67"/>
      <c r="H131" s="67"/>
      <c r="I131" s="67"/>
      <c r="J131" s="67"/>
      <c r="K131" s="67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23"/>
      <c r="Y131" s="23"/>
      <c r="Z131" s="23"/>
      <c r="AA131" s="23"/>
      <c r="AB131" s="23"/>
      <c r="AC131" s="23"/>
      <c r="AD131" s="23"/>
      <c r="AE131" s="22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ht="14.25" customHeight="1">
      <c r="A132" s="67"/>
      <c r="B132" s="67"/>
      <c r="C132" s="67"/>
      <c r="D132" s="68"/>
      <c r="E132" s="67"/>
      <c r="F132" s="67"/>
      <c r="G132" s="67"/>
      <c r="H132" s="67"/>
      <c r="I132" s="67"/>
      <c r="J132" s="67"/>
      <c r="K132" s="67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23"/>
      <c r="Y132" s="23"/>
      <c r="Z132" s="23"/>
      <c r="AA132" s="23"/>
      <c r="AB132" s="23"/>
      <c r="AC132" s="23"/>
      <c r="AD132" s="23"/>
      <c r="AE132" s="22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ht="14.25" customHeight="1">
      <c r="A133" s="67"/>
      <c r="B133" s="67"/>
      <c r="C133" s="67"/>
      <c r="D133" s="68"/>
      <c r="E133" s="67"/>
      <c r="F133" s="67"/>
      <c r="G133" s="67"/>
      <c r="H133" s="67"/>
      <c r="I133" s="67"/>
      <c r="J133" s="67"/>
      <c r="K133" s="67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23"/>
      <c r="Y133" s="23"/>
      <c r="Z133" s="23"/>
      <c r="AA133" s="23"/>
      <c r="AB133" s="23"/>
      <c r="AC133" s="23"/>
      <c r="AD133" s="23"/>
      <c r="AE133" s="22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ht="14.25" customHeight="1">
      <c r="A134" s="67"/>
      <c r="B134" s="67"/>
      <c r="C134" s="67"/>
      <c r="D134" s="68"/>
      <c r="E134" s="67"/>
      <c r="F134" s="67"/>
      <c r="G134" s="67"/>
      <c r="H134" s="67"/>
      <c r="I134" s="67"/>
      <c r="J134" s="67"/>
      <c r="K134" s="67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23"/>
      <c r="Y134" s="23"/>
      <c r="Z134" s="23"/>
      <c r="AA134" s="23"/>
      <c r="AB134" s="23"/>
      <c r="AC134" s="23"/>
      <c r="AD134" s="23"/>
      <c r="AE134" s="22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ht="14.25" customHeight="1">
      <c r="A135" s="67"/>
      <c r="B135" s="67"/>
      <c r="C135" s="67"/>
      <c r="D135" s="68"/>
      <c r="E135" s="67"/>
      <c r="F135" s="67"/>
      <c r="G135" s="67"/>
      <c r="H135" s="67"/>
      <c r="I135" s="67"/>
      <c r="J135" s="67"/>
      <c r="K135" s="67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23"/>
      <c r="Y135" s="23"/>
      <c r="Z135" s="23"/>
      <c r="AA135" s="23"/>
      <c r="AB135" s="23"/>
      <c r="AC135" s="23"/>
      <c r="AD135" s="23"/>
      <c r="AE135" s="22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ht="14.25" customHeight="1">
      <c r="A136" s="67"/>
      <c r="B136" s="67"/>
      <c r="C136" s="67"/>
      <c r="D136" s="68"/>
      <c r="E136" s="67"/>
      <c r="F136" s="67"/>
      <c r="G136" s="67"/>
      <c r="H136" s="67"/>
      <c r="I136" s="67"/>
      <c r="J136" s="67"/>
      <c r="K136" s="67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23"/>
      <c r="Y136" s="23"/>
      <c r="Z136" s="23"/>
      <c r="AA136" s="23"/>
      <c r="AB136" s="23"/>
      <c r="AC136" s="23"/>
      <c r="AD136" s="23"/>
      <c r="AE136" s="22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ht="14.25" customHeight="1">
      <c r="A137" s="67"/>
      <c r="B137" s="67"/>
      <c r="C137" s="67"/>
      <c r="D137" s="68"/>
      <c r="E137" s="67"/>
      <c r="F137" s="67"/>
      <c r="G137" s="67"/>
      <c r="H137" s="67"/>
      <c r="I137" s="67"/>
      <c r="J137" s="67"/>
      <c r="K137" s="67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23"/>
      <c r="Y137" s="23"/>
      <c r="Z137" s="23"/>
      <c r="AA137" s="23"/>
      <c r="AB137" s="23"/>
      <c r="AC137" s="23"/>
      <c r="AD137" s="23"/>
      <c r="AE137" s="22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ht="14.25" customHeight="1">
      <c r="A138" s="67"/>
      <c r="B138" s="67"/>
      <c r="C138" s="67"/>
      <c r="D138" s="68"/>
      <c r="E138" s="67"/>
      <c r="F138" s="67"/>
      <c r="G138" s="67"/>
      <c r="H138" s="67"/>
      <c r="I138" s="67"/>
      <c r="J138" s="67"/>
      <c r="K138" s="67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23"/>
      <c r="Y138" s="23"/>
      <c r="Z138" s="23"/>
      <c r="AA138" s="23"/>
      <c r="AB138" s="23"/>
      <c r="AC138" s="23"/>
      <c r="AD138" s="23"/>
      <c r="AE138" s="22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ht="14.25" customHeight="1">
      <c r="A139" s="67"/>
      <c r="B139" s="67"/>
      <c r="C139" s="67"/>
      <c r="D139" s="68"/>
      <c r="E139" s="67"/>
      <c r="F139" s="67"/>
      <c r="G139" s="67"/>
      <c r="H139" s="67"/>
      <c r="I139" s="67"/>
      <c r="J139" s="67"/>
      <c r="K139" s="67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23"/>
      <c r="Y139" s="23"/>
      <c r="Z139" s="23"/>
      <c r="AA139" s="23"/>
      <c r="AB139" s="23"/>
      <c r="AC139" s="23"/>
      <c r="AD139" s="23"/>
      <c r="AE139" s="22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ht="14.25" customHeight="1">
      <c r="A140" s="67"/>
      <c r="B140" s="67"/>
      <c r="C140" s="67"/>
      <c r="D140" s="68"/>
      <c r="E140" s="67"/>
      <c r="F140" s="67"/>
      <c r="G140" s="67"/>
      <c r="H140" s="67"/>
      <c r="I140" s="67"/>
      <c r="J140" s="67"/>
      <c r="K140" s="67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23"/>
      <c r="Y140" s="23"/>
      <c r="Z140" s="23"/>
      <c r="AA140" s="23"/>
      <c r="AB140" s="23"/>
      <c r="AC140" s="23"/>
      <c r="AD140" s="23"/>
      <c r="AE140" s="22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ht="14.25" customHeight="1">
      <c r="A141" s="67"/>
      <c r="B141" s="67"/>
      <c r="C141" s="67"/>
      <c r="D141" s="68"/>
      <c r="E141" s="67"/>
      <c r="F141" s="67"/>
      <c r="G141" s="67"/>
      <c r="H141" s="67"/>
      <c r="I141" s="67"/>
      <c r="J141" s="67"/>
      <c r="K141" s="67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23"/>
      <c r="Y141" s="23"/>
      <c r="Z141" s="23"/>
      <c r="AA141" s="23"/>
      <c r="AB141" s="23"/>
      <c r="AC141" s="23"/>
      <c r="AD141" s="23"/>
      <c r="AE141" s="22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ht="14.25" customHeight="1">
      <c r="A142" s="67"/>
      <c r="B142" s="67"/>
      <c r="C142" s="67"/>
      <c r="D142" s="68"/>
      <c r="E142" s="67"/>
      <c r="F142" s="67"/>
      <c r="G142" s="67"/>
      <c r="H142" s="67"/>
      <c r="I142" s="67"/>
      <c r="J142" s="67"/>
      <c r="K142" s="67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23"/>
      <c r="Y142" s="23"/>
      <c r="Z142" s="23"/>
      <c r="AA142" s="23"/>
      <c r="AB142" s="23"/>
      <c r="AC142" s="23"/>
      <c r="AD142" s="23"/>
      <c r="AE142" s="22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ht="14.25" customHeight="1">
      <c r="A143" s="67"/>
      <c r="B143" s="67"/>
      <c r="C143" s="67"/>
      <c r="D143" s="68"/>
      <c r="E143" s="67"/>
      <c r="F143" s="67"/>
      <c r="G143" s="67"/>
      <c r="H143" s="67"/>
      <c r="I143" s="67"/>
      <c r="J143" s="67"/>
      <c r="K143" s="67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23"/>
      <c r="Y143" s="23"/>
      <c r="Z143" s="23"/>
      <c r="AA143" s="23"/>
      <c r="AB143" s="23"/>
      <c r="AC143" s="23"/>
      <c r="AD143" s="23"/>
      <c r="AE143" s="22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ht="14.25" customHeight="1">
      <c r="A144" s="67"/>
      <c r="B144" s="67"/>
      <c r="C144" s="67"/>
      <c r="D144" s="68"/>
      <c r="E144" s="67"/>
      <c r="F144" s="67"/>
      <c r="G144" s="67"/>
      <c r="H144" s="67"/>
      <c r="I144" s="67"/>
      <c r="J144" s="67"/>
      <c r="K144" s="67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23"/>
      <c r="Y144" s="23"/>
      <c r="Z144" s="23"/>
      <c r="AA144" s="23"/>
      <c r="AB144" s="23"/>
      <c r="AC144" s="23"/>
      <c r="AD144" s="23"/>
      <c r="AE144" s="22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ht="14.25" customHeight="1">
      <c r="A145" s="67"/>
      <c r="B145" s="67"/>
      <c r="C145" s="67"/>
      <c r="D145" s="68"/>
      <c r="E145" s="67"/>
      <c r="F145" s="67"/>
      <c r="G145" s="67"/>
      <c r="H145" s="67"/>
      <c r="I145" s="67"/>
      <c r="J145" s="67"/>
      <c r="K145" s="67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23"/>
      <c r="Y145" s="23"/>
      <c r="Z145" s="23"/>
      <c r="AA145" s="23"/>
      <c r="AB145" s="23"/>
      <c r="AC145" s="23"/>
      <c r="AD145" s="23"/>
      <c r="AE145" s="22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ht="14.25" customHeight="1">
      <c r="A146" s="67"/>
      <c r="B146" s="67"/>
      <c r="C146" s="67"/>
      <c r="D146" s="68"/>
      <c r="E146" s="67"/>
      <c r="F146" s="67"/>
      <c r="G146" s="67"/>
      <c r="H146" s="67"/>
      <c r="I146" s="67"/>
      <c r="J146" s="67"/>
      <c r="K146" s="67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23"/>
      <c r="Y146" s="23"/>
      <c r="Z146" s="23"/>
      <c r="AA146" s="23"/>
      <c r="AB146" s="23"/>
      <c r="AC146" s="23"/>
      <c r="AD146" s="23"/>
      <c r="AE146" s="22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ht="14.25" customHeight="1">
      <c r="A147" s="67"/>
      <c r="B147" s="67"/>
      <c r="C147" s="67"/>
      <c r="D147" s="68"/>
      <c r="E147" s="67"/>
      <c r="F147" s="67"/>
      <c r="G147" s="67"/>
      <c r="H147" s="67"/>
      <c r="I147" s="67"/>
      <c r="J147" s="67"/>
      <c r="K147" s="67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23"/>
      <c r="Y147" s="23"/>
      <c r="Z147" s="23"/>
      <c r="AA147" s="23"/>
      <c r="AB147" s="23"/>
      <c r="AC147" s="23"/>
      <c r="AD147" s="23"/>
      <c r="AE147" s="22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ht="14.25" customHeight="1">
      <c r="A148" s="67"/>
      <c r="B148" s="67"/>
      <c r="C148" s="67"/>
      <c r="D148" s="68"/>
      <c r="E148" s="67"/>
      <c r="F148" s="67"/>
      <c r="G148" s="67"/>
      <c r="H148" s="67"/>
      <c r="I148" s="67"/>
      <c r="J148" s="67"/>
      <c r="K148" s="67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23"/>
      <c r="Y148" s="23"/>
      <c r="Z148" s="23"/>
      <c r="AA148" s="23"/>
      <c r="AB148" s="23"/>
      <c r="AC148" s="23"/>
      <c r="AD148" s="23"/>
      <c r="AE148" s="22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ht="14.25" customHeight="1">
      <c r="A149" s="67"/>
      <c r="B149" s="67"/>
      <c r="C149" s="67"/>
      <c r="D149" s="68"/>
      <c r="E149" s="67"/>
      <c r="F149" s="67"/>
      <c r="G149" s="67"/>
      <c r="H149" s="67"/>
      <c r="I149" s="67"/>
      <c r="J149" s="67"/>
      <c r="K149" s="67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23"/>
      <c r="Y149" s="23"/>
      <c r="Z149" s="23"/>
      <c r="AA149" s="23"/>
      <c r="AB149" s="23"/>
      <c r="AC149" s="23"/>
      <c r="AD149" s="23"/>
      <c r="AE149" s="22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ht="14.25" customHeight="1">
      <c r="A150" s="67"/>
      <c r="B150" s="67"/>
      <c r="C150" s="67"/>
      <c r="D150" s="68"/>
      <c r="E150" s="67"/>
      <c r="F150" s="67"/>
      <c r="G150" s="67"/>
      <c r="H150" s="67"/>
      <c r="I150" s="67"/>
      <c r="J150" s="67"/>
      <c r="K150" s="67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23"/>
      <c r="Y150" s="23"/>
      <c r="Z150" s="23"/>
      <c r="AA150" s="23"/>
      <c r="AB150" s="23"/>
      <c r="AC150" s="23"/>
      <c r="AD150" s="23"/>
      <c r="AE150" s="22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ht="14.25" customHeight="1">
      <c r="A151" s="67"/>
      <c r="B151" s="67"/>
      <c r="C151" s="67"/>
      <c r="D151" s="68"/>
      <c r="E151" s="67"/>
      <c r="F151" s="67"/>
      <c r="G151" s="67"/>
      <c r="H151" s="67"/>
      <c r="I151" s="67"/>
      <c r="J151" s="67"/>
      <c r="K151" s="67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23"/>
      <c r="Y151" s="23"/>
      <c r="Z151" s="23"/>
      <c r="AA151" s="23"/>
      <c r="AB151" s="23"/>
      <c r="AC151" s="23"/>
      <c r="AD151" s="23"/>
      <c r="AE151" s="22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ht="14.25" customHeight="1">
      <c r="A152" s="67"/>
      <c r="B152" s="67"/>
      <c r="C152" s="67"/>
      <c r="D152" s="68"/>
      <c r="E152" s="67"/>
      <c r="F152" s="67"/>
      <c r="G152" s="67"/>
      <c r="H152" s="67"/>
      <c r="I152" s="67"/>
      <c r="J152" s="67"/>
      <c r="K152" s="67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23"/>
      <c r="Y152" s="23"/>
      <c r="Z152" s="23"/>
      <c r="AA152" s="23"/>
      <c r="AB152" s="23"/>
      <c r="AC152" s="23"/>
      <c r="AD152" s="23"/>
      <c r="AE152" s="22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ht="14.25" customHeight="1">
      <c r="A153" s="67"/>
      <c r="B153" s="67"/>
      <c r="C153" s="67"/>
      <c r="D153" s="68"/>
      <c r="E153" s="67"/>
      <c r="F153" s="67"/>
      <c r="G153" s="67"/>
      <c r="H153" s="67"/>
      <c r="I153" s="67"/>
      <c r="J153" s="67"/>
      <c r="K153" s="67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23"/>
      <c r="Y153" s="23"/>
      <c r="Z153" s="23"/>
      <c r="AA153" s="23"/>
      <c r="AB153" s="23"/>
      <c r="AC153" s="23"/>
      <c r="AD153" s="23"/>
      <c r="AE153" s="22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ht="14.25" customHeight="1">
      <c r="A154" s="67"/>
      <c r="B154" s="67"/>
      <c r="C154" s="67"/>
      <c r="D154" s="68"/>
      <c r="E154" s="67"/>
      <c r="F154" s="67"/>
      <c r="G154" s="67"/>
      <c r="H154" s="67"/>
      <c r="I154" s="67"/>
      <c r="J154" s="67"/>
      <c r="K154" s="67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23"/>
      <c r="Y154" s="23"/>
      <c r="Z154" s="23"/>
      <c r="AA154" s="23"/>
      <c r="AB154" s="23"/>
      <c r="AC154" s="23"/>
      <c r="AD154" s="23"/>
      <c r="AE154" s="22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ht="14.25" customHeight="1">
      <c r="A155" s="67"/>
      <c r="B155" s="67"/>
      <c r="C155" s="67"/>
      <c r="D155" s="68"/>
      <c r="E155" s="67"/>
      <c r="F155" s="67"/>
      <c r="G155" s="67"/>
      <c r="H155" s="67"/>
      <c r="I155" s="67"/>
      <c r="J155" s="67"/>
      <c r="K155" s="67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23"/>
      <c r="Y155" s="23"/>
      <c r="Z155" s="23"/>
      <c r="AA155" s="23"/>
      <c r="AB155" s="23"/>
      <c r="AC155" s="23"/>
      <c r="AD155" s="23"/>
      <c r="AE155" s="22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ht="14.25" customHeight="1">
      <c r="A156" s="67"/>
      <c r="B156" s="67"/>
      <c r="C156" s="67"/>
      <c r="D156" s="68"/>
      <c r="E156" s="67"/>
      <c r="F156" s="67"/>
      <c r="G156" s="67"/>
      <c r="H156" s="67"/>
      <c r="I156" s="67"/>
      <c r="J156" s="67"/>
      <c r="K156" s="67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23"/>
      <c r="Y156" s="23"/>
      <c r="Z156" s="23"/>
      <c r="AA156" s="23"/>
      <c r="AB156" s="23"/>
      <c r="AC156" s="23"/>
      <c r="AD156" s="23"/>
      <c r="AE156" s="22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ht="14.25" customHeight="1">
      <c r="A157" s="67"/>
      <c r="B157" s="67"/>
      <c r="C157" s="67"/>
      <c r="D157" s="68"/>
      <c r="E157" s="67"/>
      <c r="F157" s="67"/>
      <c r="G157" s="67"/>
      <c r="H157" s="67"/>
      <c r="I157" s="67"/>
      <c r="J157" s="67"/>
      <c r="K157" s="67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23"/>
      <c r="Y157" s="23"/>
      <c r="Z157" s="23"/>
      <c r="AA157" s="23"/>
      <c r="AB157" s="23"/>
      <c r="AC157" s="23"/>
      <c r="AD157" s="23"/>
      <c r="AE157" s="22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ht="14.25" customHeight="1">
      <c r="A158" s="67"/>
      <c r="B158" s="67"/>
      <c r="C158" s="67"/>
      <c r="D158" s="68"/>
      <c r="E158" s="67"/>
      <c r="F158" s="67"/>
      <c r="G158" s="67"/>
      <c r="H158" s="67"/>
      <c r="I158" s="67"/>
      <c r="J158" s="67"/>
      <c r="K158" s="67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23"/>
      <c r="Y158" s="23"/>
      <c r="Z158" s="23"/>
      <c r="AA158" s="23"/>
      <c r="AB158" s="23"/>
      <c r="AC158" s="23"/>
      <c r="AD158" s="23"/>
      <c r="AE158" s="22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ht="14.25" customHeight="1">
      <c r="A159" s="67"/>
      <c r="B159" s="67"/>
      <c r="C159" s="67"/>
      <c r="D159" s="68"/>
      <c r="E159" s="67"/>
      <c r="F159" s="67"/>
      <c r="G159" s="67"/>
      <c r="H159" s="67"/>
      <c r="I159" s="67"/>
      <c r="J159" s="67"/>
      <c r="K159" s="67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23"/>
      <c r="Y159" s="23"/>
      <c r="Z159" s="23"/>
      <c r="AA159" s="23"/>
      <c r="AB159" s="23"/>
      <c r="AC159" s="23"/>
      <c r="AD159" s="23"/>
      <c r="AE159" s="22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ht="14.25" customHeight="1">
      <c r="A160" s="67"/>
      <c r="B160" s="67"/>
      <c r="C160" s="67"/>
      <c r="D160" s="68"/>
      <c r="E160" s="67"/>
      <c r="F160" s="67"/>
      <c r="G160" s="67"/>
      <c r="H160" s="67"/>
      <c r="I160" s="67"/>
      <c r="J160" s="67"/>
      <c r="K160" s="67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23"/>
      <c r="Y160" s="23"/>
      <c r="Z160" s="23"/>
      <c r="AA160" s="23"/>
      <c r="AB160" s="23"/>
      <c r="AC160" s="23"/>
      <c r="AD160" s="23"/>
      <c r="AE160" s="22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ht="14.25" customHeight="1">
      <c r="A161" s="67"/>
      <c r="B161" s="67"/>
      <c r="C161" s="67"/>
      <c r="D161" s="68"/>
      <c r="E161" s="67"/>
      <c r="F161" s="67"/>
      <c r="G161" s="67"/>
      <c r="H161" s="67"/>
      <c r="I161" s="67"/>
      <c r="J161" s="67"/>
      <c r="K161" s="67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23"/>
      <c r="Y161" s="23"/>
      <c r="Z161" s="23"/>
      <c r="AA161" s="23"/>
      <c r="AB161" s="23"/>
      <c r="AC161" s="23"/>
      <c r="AD161" s="23"/>
      <c r="AE161" s="22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48" ht="14.25" customHeight="1">
      <c r="A162" s="67"/>
      <c r="B162" s="67"/>
      <c r="C162" s="67"/>
      <c r="D162" s="68"/>
      <c r="E162" s="67"/>
      <c r="F162" s="67"/>
      <c r="G162" s="67"/>
      <c r="H162" s="67"/>
      <c r="I162" s="67"/>
      <c r="J162" s="67"/>
      <c r="K162" s="67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23"/>
      <c r="Y162" s="23"/>
      <c r="Z162" s="23"/>
      <c r="AA162" s="23"/>
      <c r="AB162" s="23"/>
      <c r="AC162" s="23"/>
      <c r="AD162" s="23"/>
      <c r="AE162" s="22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1:48" ht="14.25" customHeight="1">
      <c r="A163" s="67"/>
      <c r="B163" s="67"/>
      <c r="C163" s="67"/>
      <c r="D163" s="68"/>
      <c r="E163" s="67"/>
      <c r="F163" s="67"/>
      <c r="G163" s="67"/>
      <c r="H163" s="67"/>
      <c r="I163" s="67"/>
      <c r="J163" s="67"/>
      <c r="K163" s="67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23"/>
      <c r="Y163" s="23"/>
      <c r="Z163" s="23"/>
      <c r="AA163" s="23"/>
      <c r="AB163" s="23"/>
      <c r="AC163" s="23"/>
      <c r="AD163" s="23"/>
      <c r="AE163" s="22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1:48" ht="14.25" customHeight="1">
      <c r="A164" s="67"/>
      <c r="B164" s="67"/>
      <c r="C164" s="67"/>
      <c r="D164" s="68"/>
      <c r="E164" s="67"/>
      <c r="F164" s="67"/>
      <c r="G164" s="67"/>
      <c r="H164" s="67"/>
      <c r="I164" s="67"/>
      <c r="J164" s="67"/>
      <c r="K164" s="67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23"/>
      <c r="Y164" s="23"/>
      <c r="Z164" s="23"/>
      <c r="AA164" s="23"/>
      <c r="AB164" s="23"/>
      <c r="AC164" s="23"/>
      <c r="AD164" s="23"/>
      <c r="AE164" s="22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1:48" ht="14.25" customHeight="1">
      <c r="A165" s="67"/>
      <c r="B165" s="67"/>
      <c r="C165" s="67"/>
      <c r="D165" s="68"/>
      <c r="E165" s="67"/>
      <c r="F165" s="67"/>
      <c r="G165" s="67"/>
      <c r="H165" s="67"/>
      <c r="I165" s="67"/>
      <c r="J165" s="67"/>
      <c r="K165" s="67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23"/>
      <c r="Y165" s="23"/>
      <c r="Z165" s="23"/>
      <c r="AA165" s="23"/>
      <c r="AB165" s="23"/>
      <c r="AC165" s="23"/>
      <c r="AD165" s="23"/>
      <c r="AE165" s="22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1:48" ht="14.25" customHeight="1">
      <c r="A166" s="67"/>
      <c r="B166" s="67"/>
      <c r="C166" s="67"/>
      <c r="D166" s="68"/>
      <c r="E166" s="67"/>
      <c r="F166" s="67"/>
      <c r="G166" s="67"/>
      <c r="H166" s="67"/>
      <c r="I166" s="67"/>
      <c r="J166" s="67"/>
      <c r="K166" s="67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23"/>
      <c r="Y166" s="23"/>
      <c r="Z166" s="23"/>
      <c r="AA166" s="23"/>
      <c r="AB166" s="23"/>
      <c r="AC166" s="23"/>
      <c r="AD166" s="23"/>
      <c r="AE166" s="22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1:48" ht="14.25" customHeight="1">
      <c r="A167" s="67"/>
      <c r="B167" s="67"/>
      <c r="C167" s="67"/>
      <c r="D167" s="68"/>
      <c r="E167" s="67"/>
      <c r="F167" s="67"/>
      <c r="G167" s="67"/>
      <c r="H167" s="67"/>
      <c r="I167" s="67"/>
      <c r="J167" s="67"/>
      <c r="K167" s="67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23"/>
      <c r="Y167" s="23"/>
      <c r="Z167" s="23"/>
      <c r="AA167" s="23"/>
      <c r="AB167" s="23"/>
      <c r="AC167" s="23"/>
      <c r="AD167" s="23"/>
      <c r="AE167" s="22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1:48" ht="14.25" customHeight="1">
      <c r="A168" s="67"/>
      <c r="B168" s="67"/>
      <c r="C168" s="67"/>
      <c r="D168" s="68"/>
      <c r="E168" s="67"/>
      <c r="F168" s="67"/>
      <c r="G168" s="67"/>
      <c r="H168" s="67"/>
      <c r="I168" s="67"/>
      <c r="J168" s="67"/>
      <c r="K168" s="67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23"/>
      <c r="Y168" s="23"/>
      <c r="Z168" s="23"/>
      <c r="AA168" s="23"/>
      <c r="AB168" s="23"/>
      <c r="AC168" s="23"/>
      <c r="AD168" s="23"/>
      <c r="AE168" s="22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1:48" ht="14.25" customHeight="1">
      <c r="A169" s="67"/>
      <c r="B169" s="67"/>
      <c r="C169" s="67"/>
      <c r="D169" s="68"/>
      <c r="E169" s="67"/>
      <c r="F169" s="67"/>
      <c r="G169" s="67"/>
      <c r="H169" s="67"/>
      <c r="I169" s="67"/>
      <c r="J169" s="67"/>
      <c r="K169" s="67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23"/>
      <c r="Y169" s="23"/>
      <c r="Z169" s="23"/>
      <c r="AA169" s="23"/>
      <c r="AB169" s="23"/>
      <c r="AC169" s="23"/>
      <c r="AD169" s="23"/>
      <c r="AE169" s="22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1:48" ht="14.25" customHeight="1">
      <c r="A170" s="67"/>
      <c r="B170" s="67"/>
      <c r="C170" s="67"/>
      <c r="D170" s="68"/>
      <c r="E170" s="67"/>
      <c r="F170" s="67"/>
      <c r="G170" s="67"/>
      <c r="H170" s="67"/>
      <c r="I170" s="67"/>
      <c r="J170" s="67"/>
      <c r="K170" s="67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23"/>
      <c r="Y170" s="23"/>
      <c r="Z170" s="23"/>
      <c r="AA170" s="23"/>
      <c r="AB170" s="23"/>
      <c r="AC170" s="23"/>
      <c r="AD170" s="23"/>
      <c r="AE170" s="22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48" ht="14.25" customHeight="1">
      <c r="A171" s="67"/>
      <c r="B171" s="67"/>
      <c r="C171" s="67"/>
      <c r="D171" s="68"/>
      <c r="E171" s="67"/>
      <c r="F171" s="67"/>
      <c r="G171" s="67"/>
      <c r="H171" s="67"/>
      <c r="I171" s="67"/>
      <c r="J171" s="67"/>
      <c r="K171" s="67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23"/>
      <c r="Y171" s="23"/>
      <c r="Z171" s="23"/>
      <c r="AA171" s="23"/>
      <c r="AB171" s="23"/>
      <c r="AC171" s="23"/>
      <c r="AD171" s="23"/>
      <c r="AE171" s="22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 spans="1:48" ht="14.25" customHeight="1">
      <c r="A172" s="67"/>
      <c r="B172" s="67"/>
      <c r="C172" s="67"/>
      <c r="D172" s="68"/>
      <c r="E172" s="67"/>
      <c r="F172" s="67"/>
      <c r="G172" s="67"/>
      <c r="H172" s="67"/>
      <c r="I172" s="67"/>
      <c r="J172" s="67"/>
      <c r="K172" s="67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23"/>
      <c r="Y172" s="23"/>
      <c r="Z172" s="23"/>
      <c r="AA172" s="23"/>
      <c r="AB172" s="23"/>
      <c r="AC172" s="23"/>
      <c r="AD172" s="23"/>
      <c r="AE172" s="22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 spans="1:48" ht="14.25" customHeight="1">
      <c r="A173" s="67"/>
      <c r="B173" s="67"/>
      <c r="C173" s="67"/>
      <c r="D173" s="68"/>
      <c r="E173" s="67"/>
      <c r="F173" s="67"/>
      <c r="G173" s="67"/>
      <c r="H173" s="67"/>
      <c r="I173" s="67"/>
      <c r="J173" s="67"/>
      <c r="K173" s="67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23"/>
      <c r="Y173" s="23"/>
      <c r="Z173" s="23"/>
      <c r="AA173" s="23"/>
      <c r="AB173" s="23"/>
      <c r="AC173" s="23"/>
      <c r="AD173" s="23"/>
      <c r="AE173" s="22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48" ht="14.25" customHeight="1">
      <c r="A174" s="67"/>
      <c r="B174" s="67"/>
      <c r="C174" s="67"/>
      <c r="D174" s="68"/>
      <c r="E174" s="67"/>
      <c r="F174" s="67"/>
      <c r="G174" s="67"/>
      <c r="H174" s="67"/>
      <c r="I174" s="67"/>
      <c r="J174" s="67"/>
      <c r="K174" s="67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23"/>
      <c r="Y174" s="23"/>
      <c r="Z174" s="23"/>
      <c r="AA174" s="23"/>
      <c r="AB174" s="23"/>
      <c r="AC174" s="23"/>
      <c r="AD174" s="23"/>
      <c r="AE174" s="22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8" ht="14.25" customHeight="1">
      <c r="A175" s="67"/>
      <c r="B175" s="67"/>
      <c r="C175" s="67"/>
      <c r="D175" s="68"/>
      <c r="E175" s="67"/>
      <c r="F175" s="67"/>
      <c r="G175" s="67"/>
      <c r="H175" s="67"/>
      <c r="I175" s="67"/>
      <c r="J175" s="67"/>
      <c r="K175" s="67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23"/>
      <c r="Y175" s="23"/>
      <c r="Z175" s="23"/>
      <c r="AA175" s="23"/>
      <c r="AB175" s="23"/>
      <c r="AC175" s="23"/>
      <c r="AD175" s="23"/>
      <c r="AE175" s="22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8" ht="14.25" customHeight="1">
      <c r="A176" s="67"/>
      <c r="B176" s="67"/>
      <c r="C176" s="67"/>
      <c r="D176" s="68"/>
      <c r="E176" s="67"/>
      <c r="F176" s="67"/>
      <c r="G176" s="67"/>
      <c r="H176" s="67"/>
      <c r="I176" s="67"/>
      <c r="J176" s="67"/>
      <c r="K176" s="67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23"/>
      <c r="Y176" s="23"/>
      <c r="Z176" s="23"/>
      <c r="AA176" s="23"/>
      <c r="AB176" s="23"/>
      <c r="AC176" s="23"/>
      <c r="AD176" s="23"/>
      <c r="AE176" s="22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ht="14.25" customHeight="1">
      <c r="A177" s="67"/>
      <c r="B177" s="67"/>
      <c r="C177" s="67"/>
      <c r="D177" s="68"/>
      <c r="E177" s="67"/>
      <c r="F177" s="67"/>
      <c r="G177" s="67"/>
      <c r="H177" s="67"/>
      <c r="I177" s="67"/>
      <c r="J177" s="67"/>
      <c r="K177" s="67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23"/>
      <c r="Y177" s="23"/>
      <c r="Z177" s="23"/>
      <c r="AA177" s="23"/>
      <c r="AB177" s="23"/>
      <c r="AC177" s="23"/>
      <c r="AD177" s="23"/>
      <c r="AE177" s="22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ht="14.25" customHeight="1">
      <c r="A178" s="67"/>
      <c r="B178" s="67"/>
      <c r="C178" s="67"/>
      <c r="D178" s="68"/>
      <c r="E178" s="67"/>
      <c r="F178" s="67"/>
      <c r="G178" s="67"/>
      <c r="H178" s="67"/>
      <c r="I178" s="67"/>
      <c r="J178" s="67"/>
      <c r="K178" s="67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23"/>
      <c r="Y178" s="23"/>
      <c r="Z178" s="23"/>
      <c r="AA178" s="23"/>
      <c r="AB178" s="23"/>
      <c r="AC178" s="23"/>
      <c r="AD178" s="23"/>
      <c r="AE178" s="22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 spans="1:48" ht="14.25" customHeight="1">
      <c r="A179" s="67"/>
      <c r="B179" s="67"/>
      <c r="C179" s="67"/>
      <c r="D179" s="68"/>
      <c r="E179" s="67"/>
      <c r="F179" s="67"/>
      <c r="G179" s="67"/>
      <c r="H179" s="67"/>
      <c r="I179" s="67"/>
      <c r="J179" s="67"/>
      <c r="K179" s="67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23"/>
      <c r="Y179" s="23"/>
      <c r="Z179" s="23"/>
      <c r="AA179" s="23"/>
      <c r="AB179" s="23"/>
      <c r="AC179" s="23"/>
      <c r="AD179" s="23"/>
      <c r="AE179" s="22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48" ht="14.25" customHeight="1">
      <c r="A180" s="67"/>
      <c r="B180" s="67"/>
      <c r="C180" s="67"/>
      <c r="D180" s="68"/>
      <c r="E180" s="67"/>
      <c r="F180" s="67"/>
      <c r="G180" s="67"/>
      <c r="H180" s="67"/>
      <c r="I180" s="67"/>
      <c r="J180" s="67"/>
      <c r="K180" s="67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23"/>
      <c r="Y180" s="23"/>
      <c r="Z180" s="23"/>
      <c r="AA180" s="23"/>
      <c r="AB180" s="23"/>
      <c r="AC180" s="23"/>
      <c r="AD180" s="23"/>
      <c r="AE180" s="22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 spans="1:48" ht="14.25" customHeight="1">
      <c r="A181" s="67"/>
      <c r="B181" s="67"/>
      <c r="C181" s="67"/>
      <c r="D181" s="68"/>
      <c r="E181" s="67"/>
      <c r="F181" s="67"/>
      <c r="G181" s="67"/>
      <c r="H181" s="67"/>
      <c r="I181" s="67"/>
      <c r="J181" s="67"/>
      <c r="K181" s="67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23"/>
      <c r="Y181" s="23"/>
      <c r="Z181" s="23"/>
      <c r="AA181" s="23"/>
      <c r="AB181" s="23"/>
      <c r="AC181" s="23"/>
      <c r="AD181" s="23"/>
      <c r="AE181" s="22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 spans="1:48" ht="14.25" customHeight="1">
      <c r="A182" s="67"/>
      <c r="B182" s="67"/>
      <c r="C182" s="67"/>
      <c r="D182" s="68"/>
      <c r="E182" s="67"/>
      <c r="F182" s="67"/>
      <c r="G182" s="67"/>
      <c r="H182" s="67"/>
      <c r="I182" s="67"/>
      <c r="J182" s="67"/>
      <c r="K182" s="67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23"/>
      <c r="Y182" s="23"/>
      <c r="Z182" s="23"/>
      <c r="AA182" s="23"/>
      <c r="AB182" s="23"/>
      <c r="AC182" s="23"/>
      <c r="AD182" s="23"/>
      <c r="AE182" s="22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 spans="1:48" ht="14.25" customHeight="1">
      <c r="A183" s="67"/>
      <c r="B183" s="67"/>
      <c r="C183" s="67"/>
      <c r="D183" s="68"/>
      <c r="E183" s="67"/>
      <c r="F183" s="67"/>
      <c r="G183" s="67"/>
      <c r="H183" s="67"/>
      <c r="I183" s="67"/>
      <c r="J183" s="67"/>
      <c r="K183" s="67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23"/>
      <c r="Y183" s="23"/>
      <c r="Z183" s="23"/>
      <c r="AA183" s="23"/>
      <c r="AB183" s="23"/>
      <c r="AC183" s="23"/>
      <c r="AD183" s="23"/>
      <c r="AE183" s="22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 spans="1:48" ht="14.25" customHeight="1">
      <c r="A184" s="67"/>
      <c r="B184" s="67"/>
      <c r="C184" s="67"/>
      <c r="D184" s="68"/>
      <c r="E184" s="67"/>
      <c r="F184" s="67"/>
      <c r="G184" s="67"/>
      <c r="H184" s="67"/>
      <c r="I184" s="67"/>
      <c r="J184" s="67"/>
      <c r="K184" s="67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23"/>
      <c r="Y184" s="23"/>
      <c r="Z184" s="23"/>
      <c r="AA184" s="23"/>
      <c r="AB184" s="23"/>
      <c r="AC184" s="23"/>
      <c r="AD184" s="23"/>
      <c r="AE184" s="22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 spans="1:48" ht="14.25" customHeight="1">
      <c r="A185" s="67"/>
      <c r="B185" s="67"/>
      <c r="C185" s="67"/>
      <c r="D185" s="68"/>
      <c r="E185" s="67"/>
      <c r="F185" s="67"/>
      <c r="G185" s="67"/>
      <c r="H185" s="67"/>
      <c r="I185" s="67"/>
      <c r="J185" s="67"/>
      <c r="K185" s="67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23"/>
      <c r="Y185" s="23"/>
      <c r="Z185" s="23"/>
      <c r="AA185" s="23"/>
      <c r="AB185" s="23"/>
      <c r="AC185" s="23"/>
      <c r="AD185" s="23"/>
      <c r="AE185" s="22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48" ht="14.25" customHeight="1">
      <c r="A186" s="67"/>
      <c r="B186" s="67"/>
      <c r="C186" s="67"/>
      <c r="D186" s="68"/>
      <c r="E186" s="67"/>
      <c r="F186" s="67"/>
      <c r="G186" s="67"/>
      <c r="H186" s="67"/>
      <c r="I186" s="67"/>
      <c r="J186" s="67"/>
      <c r="K186" s="67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23"/>
      <c r="Y186" s="23"/>
      <c r="Z186" s="23"/>
      <c r="AA186" s="23"/>
      <c r="AB186" s="23"/>
      <c r="AC186" s="23"/>
      <c r="AD186" s="23"/>
      <c r="AE186" s="22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 spans="1:48" ht="14.25" customHeight="1">
      <c r="A187" s="67"/>
      <c r="B187" s="67"/>
      <c r="C187" s="67"/>
      <c r="D187" s="68"/>
      <c r="E187" s="67"/>
      <c r="F187" s="67"/>
      <c r="G187" s="67"/>
      <c r="H187" s="67"/>
      <c r="I187" s="67"/>
      <c r="J187" s="67"/>
      <c r="K187" s="67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23"/>
      <c r="Y187" s="23"/>
      <c r="Z187" s="23"/>
      <c r="AA187" s="23"/>
      <c r="AB187" s="23"/>
      <c r="AC187" s="23"/>
      <c r="AD187" s="23"/>
      <c r="AE187" s="22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 spans="1:48" ht="14.25" customHeight="1">
      <c r="A188" s="67"/>
      <c r="B188" s="67"/>
      <c r="C188" s="67"/>
      <c r="D188" s="68"/>
      <c r="E188" s="67"/>
      <c r="F188" s="67"/>
      <c r="G188" s="67"/>
      <c r="H188" s="67"/>
      <c r="I188" s="67"/>
      <c r="J188" s="67"/>
      <c r="K188" s="67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23"/>
      <c r="Y188" s="23"/>
      <c r="Z188" s="23"/>
      <c r="AA188" s="23"/>
      <c r="AB188" s="23"/>
      <c r="AC188" s="23"/>
      <c r="AD188" s="23"/>
      <c r="AE188" s="22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48" ht="14.25" customHeight="1">
      <c r="A189" s="67"/>
      <c r="B189" s="67"/>
      <c r="C189" s="67"/>
      <c r="D189" s="68"/>
      <c r="E189" s="67"/>
      <c r="F189" s="67"/>
      <c r="G189" s="67"/>
      <c r="H189" s="67"/>
      <c r="I189" s="67"/>
      <c r="J189" s="67"/>
      <c r="K189" s="67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23"/>
      <c r="Y189" s="23"/>
      <c r="Z189" s="23"/>
      <c r="AA189" s="23"/>
      <c r="AB189" s="23"/>
      <c r="AC189" s="23"/>
      <c r="AD189" s="23"/>
      <c r="AE189" s="22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 spans="1:48" ht="14.25" customHeight="1">
      <c r="A190" s="67"/>
      <c r="B190" s="67"/>
      <c r="C190" s="67"/>
      <c r="D190" s="68"/>
      <c r="E190" s="67"/>
      <c r="F190" s="67"/>
      <c r="G190" s="67"/>
      <c r="H190" s="67"/>
      <c r="I190" s="67"/>
      <c r="J190" s="67"/>
      <c r="K190" s="67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23"/>
      <c r="Y190" s="23"/>
      <c r="Z190" s="23"/>
      <c r="AA190" s="23"/>
      <c r="AB190" s="23"/>
      <c r="AC190" s="23"/>
      <c r="AD190" s="23"/>
      <c r="AE190" s="22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 spans="1:48" ht="14.25" customHeight="1">
      <c r="A191" s="67"/>
      <c r="B191" s="67"/>
      <c r="C191" s="67"/>
      <c r="D191" s="68"/>
      <c r="E191" s="67"/>
      <c r="F191" s="67"/>
      <c r="G191" s="67"/>
      <c r="H191" s="67"/>
      <c r="I191" s="67"/>
      <c r="J191" s="67"/>
      <c r="K191" s="67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23"/>
      <c r="Y191" s="23"/>
      <c r="Z191" s="23"/>
      <c r="AA191" s="23"/>
      <c r="AB191" s="23"/>
      <c r="AC191" s="23"/>
      <c r="AD191" s="23"/>
      <c r="AE191" s="22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48" ht="14.25" customHeight="1">
      <c r="A192" s="67"/>
      <c r="B192" s="67"/>
      <c r="C192" s="67"/>
      <c r="D192" s="68"/>
      <c r="E192" s="67"/>
      <c r="F192" s="67"/>
      <c r="G192" s="67"/>
      <c r="H192" s="67"/>
      <c r="I192" s="67"/>
      <c r="J192" s="67"/>
      <c r="K192" s="67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23"/>
      <c r="Y192" s="23"/>
      <c r="Z192" s="23"/>
      <c r="AA192" s="23"/>
      <c r="AB192" s="23"/>
      <c r="AC192" s="23"/>
      <c r="AD192" s="23"/>
      <c r="AE192" s="22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 spans="1:48" ht="14.25" customHeight="1">
      <c r="A193" s="67"/>
      <c r="B193" s="67"/>
      <c r="C193" s="67"/>
      <c r="D193" s="68"/>
      <c r="E193" s="67"/>
      <c r="F193" s="67"/>
      <c r="G193" s="67"/>
      <c r="H193" s="67"/>
      <c r="I193" s="67"/>
      <c r="J193" s="67"/>
      <c r="K193" s="67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23"/>
      <c r="Y193" s="23"/>
      <c r="Z193" s="23"/>
      <c r="AA193" s="23"/>
      <c r="AB193" s="23"/>
      <c r="AC193" s="23"/>
      <c r="AD193" s="23"/>
      <c r="AE193" s="22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 spans="1:48" ht="14.25" customHeight="1">
      <c r="A194" s="67"/>
      <c r="B194" s="67"/>
      <c r="C194" s="67"/>
      <c r="D194" s="68"/>
      <c r="E194" s="67"/>
      <c r="F194" s="67"/>
      <c r="G194" s="67"/>
      <c r="H194" s="67"/>
      <c r="I194" s="67"/>
      <c r="J194" s="67"/>
      <c r="K194" s="67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23"/>
      <c r="Y194" s="23"/>
      <c r="Z194" s="23"/>
      <c r="AA194" s="23"/>
      <c r="AB194" s="23"/>
      <c r="AC194" s="23"/>
      <c r="AD194" s="23"/>
      <c r="AE194" s="22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 spans="1:48" ht="14.25" customHeight="1">
      <c r="A195" s="67"/>
      <c r="B195" s="67"/>
      <c r="C195" s="67"/>
      <c r="D195" s="68"/>
      <c r="E195" s="67"/>
      <c r="F195" s="67"/>
      <c r="G195" s="67"/>
      <c r="H195" s="67"/>
      <c r="I195" s="67"/>
      <c r="J195" s="67"/>
      <c r="K195" s="67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23"/>
      <c r="Y195" s="23"/>
      <c r="Z195" s="23"/>
      <c r="AA195" s="23"/>
      <c r="AB195" s="23"/>
      <c r="AC195" s="23"/>
      <c r="AD195" s="23"/>
      <c r="AE195" s="22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 spans="1:48" ht="14.25" customHeight="1">
      <c r="A196" s="67"/>
      <c r="B196" s="67"/>
      <c r="C196" s="67"/>
      <c r="D196" s="68"/>
      <c r="E196" s="67"/>
      <c r="F196" s="67"/>
      <c r="G196" s="67"/>
      <c r="H196" s="67"/>
      <c r="I196" s="67"/>
      <c r="J196" s="67"/>
      <c r="K196" s="67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23"/>
      <c r="Y196" s="23"/>
      <c r="Z196" s="23"/>
      <c r="AA196" s="23"/>
      <c r="AB196" s="23"/>
      <c r="AC196" s="23"/>
      <c r="AD196" s="23"/>
      <c r="AE196" s="22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 spans="1:48" ht="14.25" customHeight="1">
      <c r="A197" s="67"/>
      <c r="B197" s="67"/>
      <c r="C197" s="67"/>
      <c r="D197" s="68"/>
      <c r="E197" s="67"/>
      <c r="F197" s="67"/>
      <c r="G197" s="67"/>
      <c r="H197" s="67"/>
      <c r="I197" s="67"/>
      <c r="J197" s="67"/>
      <c r="K197" s="67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23"/>
      <c r="Y197" s="23"/>
      <c r="Z197" s="23"/>
      <c r="AA197" s="23"/>
      <c r="AB197" s="23"/>
      <c r="AC197" s="23"/>
      <c r="AD197" s="23"/>
      <c r="AE197" s="22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 spans="1:48" ht="14.25" customHeight="1">
      <c r="A198" s="67"/>
      <c r="B198" s="67"/>
      <c r="C198" s="67"/>
      <c r="D198" s="68"/>
      <c r="E198" s="67"/>
      <c r="F198" s="67"/>
      <c r="G198" s="67"/>
      <c r="H198" s="67"/>
      <c r="I198" s="67"/>
      <c r="J198" s="67"/>
      <c r="K198" s="67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23"/>
      <c r="Y198" s="23"/>
      <c r="Z198" s="23"/>
      <c r="AA198" s="23"/>
      <c r="AB198" s="23"/>
      <c r="AC198" s="23"/>
      <c r="AD198" s="23"/>
      <c r="AE198" s="22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 spans="1:48" ht="14.25" customHeight="1">
      <c r="A199" s="67"/>
      <c r="B199" s="67"/>
      <c r="C199" s="67"/>
      <c r="D199" s="68"/>
      <c r="E199" s="67"/>
      <c r="F199" s="67"/>
      <c r="G199" s="67"/>
      <c r="H199" s="67"/>
      <c r="I199" s="67"/>
      <c r="J199" s="67"/>
      <c r="K199" s="67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23"/>
      <c r="Y199" s="23"/>
      <c r="Z199" s="23"/>
      <c r="AA199" s="23"/>
      <c r="AB199" s="23"/>
      <c r="AC199" s="23"/>
      <c r="AD199" s="23"/>
      <c r="AE199" s="22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 spans="1:48" ht="14.25" customHeight="1">
      <c r="A200" s="67"/>
      <c r="B200" s="67"/>
      <c r="C200" s="67"/>
      <c r="D200" s="68"/>
      <c r="E200" s="67"/>
      <c r="F200" s="67"/>
      <c r="G200" s="67"/>
      <c r="H200" s="67"/>
      <c r="I200" s="67"/>
      <c r="J200" s="67"/>
      <c r="K200" s="67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23"/>
      <c r="Y200" s="23"/>
      <c r="Z200" s="23"/>
      <c r="AA200" s="23"/>
      <c r="AB200" s="23"/>
      <c r="AC200" s="23"/>
      <c r="AD200" s="23"/>
      <c r="AE200" s="22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 spans="1:48" ht="14.25" customHeight="1">
      <c r="A201" s="67"/>
      <c r="B201" s="67"/>
      <c r="C201" s="67"/>
      <c r="D201" s="68"/>
      <c r="E201" s="67"/>
      <c r="F201" s="67"/>
      <c r="G201" s="67"/>
      <c r="H201" s="67"/>
      <c r="I201" s="67"/>
      <c r="J201" s="67"/>
      <c r="K201" s="67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23"/>
      <c r="Y201" s="23"/>
      <c r="Z201" s="23"/>
      <c r="AA201" s="23"/>
      <c r="AB201" s="23"/>
      <c r="AC201" s="23"/>
      <c r="AD201" s="23"/>
      <c r="AE201" s="22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 spans="1:48" ht="14.25" customHeight="1">
      <c r="A202" s="67"/>
      <c r="B202" s="67"/>
      <c r="C202" s="67"/>
      <c r="D202" s="68"/>
      <c r="E202" s="67"/>
      <c r="F202" s="67"/>
      <c r="G202" s="67"/>
      <c r="H202" s="67"/>
      <c r="I202" s="67"/>
      <c r="J202" s="67"/>
      <c r="K202" s="67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23"/>
      <c r="Y202" s="23"/>
      <c r="Z202" s="23"/>
      <c r="AA202" s="23"/>
      <c r="AB202" s="23"/>
      <c r="AC202" s="23"/>
      <c r="AD202" s="23"/>
      <c r="AE202" s="22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 spans="1:48" ht="14.25" customHeight="1">
      <c r="A203" s="67"/>
      <c r="B203" s="67"/>
      <c r="C203" s="67"/>
      <c r="D203" s="68"/>
      <c r="E203" s="67"/>
      <c r="F203" s="67"/>
      <c r="G203" s="67"/>
      <c r="H203" s="67"/>
      <c r="I203" s="67"/>
      <c r="J203" s="67"/>
      <c r="K203" s="67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23"/>
      <c r="Y203" s="23"/>
      <c r="Z203" s="23"/>
      <c r="AA203" s="23"/>
      <c r="AB203" s="23"/>
      <c r="AC203" s="23"/>
      <c r="AD203" s="23"/>
      <c r="AE203" s="22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 spans="1:48" ht="14.25" customHeight="1">
      <c r="A204" s="67"/>
      <c r="B204" s="67"/>
      <c r="C204" s="67"/>
      <c r="D204" s="68"/>
      <c r="E204" s="67"/>
      <c r="F204" s="67"/>
      <c r="G204" s="67"/>
      <c r="H204" s="67"/>
      <c r="I204" s="67"/>
      <c r="J204" s="67"/>
      <c r="K204" s="67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23"/>
      <c r="Y204" s="23"/>
      <c r="Z204" s="23"/>
      <c r="AA204" s="23"/>
      <c r="AB204" s="23"/>
      <c r="AC204" s="23"/>
      <c r="AD204" s="23"/>
      <c r="AE204" s="22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 spans="1:48" ht="14.25" customHeight="1">
      <c r="A205" s="67"/>
      <c r="B205" s="67"/>
      <c r="C205" s="67"/>
      <c r="D205" s="68"/>
      <c r="E205" s="67"/>
      <c r="F205" s="67"/>
      <c r="G205" s="67"/>
      <c r="H205" s="67"/>
      <c r="I205" s="67"/>
      <c r="J205" s="67"/>
      <c r="K205" s="67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23"/>
      <c r="Y205" s="23"/>
      <c r="Z205" s="23"/>
      <c r="AA205" s="23"/>
      <c r="AB205" s="23"/>
      <c r="AC205" s="23"/>
      <c r="AD205" s="23"/>
      <c r="AE205" s="22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 spans="1:48" ht="14.25" customHeight="1">
      <c r="A206" s="67"/>
      <c r="B206" s="67"/>
      <c r="C206" s="67"/>
      <c r="D206" s="68"/>
      <c r="E206" s="67"/>
      <c r="F206" s="67"/>
      <c r="G206" s="67"/>
      <c r="H206" s="67"/>
      <c r="I206" s="67"/>
      <c r="J206" s="67"/>
      <c r="K206" s="67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23"/>
      <c r="Y206" s="23"/>
      <c r="Z206" s="23"/>
      <c r="AA206" s="23"/>
      <c r="AB206" s="23"/>
      <c r="AC206" s="23"/>
      <c r="AD206" s="23"/>
      <c r="AE206" s="22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 spans="1:48" ht="14.25" customHeight="1">
      <c r="A207" s="67"/>
      <c r="B207" s="67"/>
      <c r="C207" s="67"/>
      <c r="D207" s="68"/>
      <c r="E207" s="67"/>
      <c r="F207" s="67"/>
      <c r="G207" s="67"/>
      <c r="H207" s="67"/>
      <c r="I207" s="67"/>
      <c r="J207" s="67"/>
      <c r="K207" s="67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23"/>
      <c r="Y207" s="23"/>
      <c r="Z207" s="23"/>
      <c r="AA207" s="23"/>
      <c r="AB207" s="23"/>
      <c r="AC207" s="23"/>
      <c r="AD207" s="23"/>
      <c r="AE207" s="22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 spans="1:48" ht="14.25" customHeight="1">
      <c r="A208" s="67"/>
      <c r="B208" s="67"/>
      <c r="C208" s="67"/>
      <c r="D208" s="68"/>
      <c r="E208" s="67"/>
      <c r="F208" s="67"/>
      <c r="G208" s="67"/>
      <c r="H208" s="67"/>
      <c r="I208" s="67"/>
      <c r="J208" s="67"/>
      <c r="K208" s="67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23"/>
      <c r="Y208" s="23"/>
      <c r="Z208" s="23"/>
      <c r="AA208" s="23"/>
      <c r="AB208" s="23"/>
      <c r="AC208" s="23"/>
      <c r="AD208" s="23"/>
      <c r="AE208" s="22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 spans="1:48" ht="14.25" customHeight="1">
      <c r="A209" s="67"/>
      <c r="B209" s="67"/>
      <c r="C209" s="67"/>
      <c r="D209" s="68"/>
      <c r="E209" s="67"/>
      <c r="F209" s="67"/>
      <c r="G209" s="67"/>
      <c r="H209" s="67"/>
      <c r="I209" s="67"/>
      <c r="J209" s="67"/>
      <c r="K209" s="67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23"/>
      <c r="Y209" s="23"/>
      <c r="Z209" s="23"/>
      <c r="AA209" s="23"/>
      <c r="AB209" s="23"/>
      <c r="AC209" s="23"/>
      <c r="AD209" s="23"/>
      <c r="AE209" s="22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 spans="1:48" ht="14.25" customHeight="1">
      <c r="A210" s="67"/>
      <c r="B210" s="67"/>
      <c r="C210" s="67"/>
      <c r="D210" s="68"/>
      <c r="E210" s="67"/>
      <c r="F210" s="67"/>
      <c r="G210" s="67"/>
      <c r="H210" s="67"/>
      <c r="I210" s="67"/>
      <c r="J210" s="67"/>
      <c r="K210" s="67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23"/>
      <c r="Y210" s="23"/>
      <c r="Z210" s="23"/>
      <c r="AA210" s="23"/>
      <c r="AB210" s="23"/>
      <c r="AC210" s="23"/>
      <c r="AD210" s="23"/>
      <c r="AE210" s="22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 spans="1:48" ht="14.25" customHeight="1">
      <c r="A211" s="67"/>
      <c r="B211" s="67"/>
      <c r="C211" s="67"/>
      <c r="D211" s="68"/>
      <c r="E211" s="67"/>
      <c r="F211" s="67"/>
      <c r="G211" s="67"/>
      <c r="H211" s="67"/>
      <c r="I211" s="67"/>
      <c r="J211" s="67"/>
      <c r="K211" s="67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23"/>
      <c r="Y211" s="23"/>
      <c r="Z211" s="23"/>
      <c r="AA211" s="23"/>
      <c r="AB211" s="23"/>
      <c r="AC211" s="23"/>
      <c r="AD211" s="23"/>
      <c r="AE211" s="22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 spans="1:48" ht="14.25" customHeight="1">
      <c r="A212" s="67"/>
      <c r="B212" s="67"/>
      <c r="C212" s="67"/>
      <c r="D212" s="68"/>
      <c r="E212" s="67"/>
      <c r="F212" s="67"/>
      <c r="G212" s="67"/>
      <c r="H212" s="67"/>
      <c r="I212" s="67"/>
      <c r="J212" s="67"/>
      <c r="K212" s="67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23"/>
      <c r="Y212" s="23"/>
      <c r="Z212" s="23"/>
      <c r="AA212" s="23"/>
      <c r="AB212" s="23"/>
      <c r="AC212" s="23"/>
      <c r="AD212" s="23"/>
      <c r="AE212" s="22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48" ht="14.25" customHeight="1">
      <c r="A213" s="67"/>
      <c r="B213" s="67"/>
      <c r="C213" s="67"/>
      <c r="D213" s="68"/>
      <c r="E213" s="67"/>
      <c r="F213" s="67"/>
      <c r="G213" s="67"/>
      <c r="H213" s="67"/>
      <c r="I213" s="67"/>
      <c r="J213" s="67"/>
      <c r="K213" s="67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23"/>
      <c r="Y213" s="23"/>
      <c r="Z213" s="23"/>
      <c r="AA213" s="23"/>
      <c r="AB213" s="23"/>
      <c r="AC213" s="23"/>
      <c r="AD213" s="23"/>
      <c r="AE213" s="22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 spans="1:48" ht="14.25" customHeight="1">
      <c r="A214" s="67"/>
      <c r="B214" s="67"/>
      <c r="C214" s="67"/>
      <c r="D214" s="68"/>
      <c r="E214" s="67"/>
      <c r="F214" s="67"/>
      <c r="G214" s="67"/>
      <c r="H214" s="67"/>
      <c r="I214" s="67"/>
      <c r="J214" s="67"/>
      <c r="K214" s="67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23"/>
      <c r="Y214" s="23"/>
      <c r="Z214" s="23"/>
      <c r="AA214" s="23"/>
      <c r="AB214" s="23"/>
      <c r="AC214" s="23"/>
      <c r="AD214" s="23"/>
      <c r="AE214" s="22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 spans="1:48" ht="14.2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23"/>
      <c r="Y215" s="23"/>
      <c r="Z215" s="23"/>
      <c r="AA215" s="23"/>
      <c r="AB215" s="23"/>
      <c r="AC215" s="23"/>
      <c r="AD215" s="23"/>
      <c r="AE215" s="22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 spans="1:48" ht="14.2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23"/>
      <c r="Y216" s="23"/>
      <c r="Z216" s="23"/>
      <c r="AA216" s="23"/>
      <c r="AB216" s="23"/>
      <c r="AC216" s="23"/>
      <c r="AD216" s="23"/>
      <c r="AE216" s="22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 spans="1:48" ht="14.2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23"/>
      <c r="Y217" s="23"/>
      <c r="Z217" s="23"/>
      <c r="AA217" s="23"/>
      <c r="AB217" s="23"/>
      <c r="AC217" s="23"/>
      <c r="AD217" s="23"/>
      <c r="AE217" s="22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 spans="1:48" ht="14.2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23"/>
      <c r="Y218" s="23"/>
      <c r="Z218" s="23"/>
      <c r="AA218" s="23"/>
      <c r="AB218" s="23"/>
      <c r="AC218" s="23"/>
      <c r="AD218" s="23"/>
      <c r="AE218" s="22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 spans="1:48" ht="14.2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23"/>
      <c r="Y219" s="23"/>
      <c r="Z219" s="23"/>
      <c r="AA219" s="23"/>
      <c r="AB219" s="23"/>
      <c r="AC219" s="23"/>
      <c r="AD219" s="23"/>
      <c r="AE219" s="22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 spans="1:48" ht="14.2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23"/>
      <c r="Y220" s="23"/>
      <c r="Z220" s="23"/>
      <c r="AA220" s="23"/>
      <c r="AB220" s="23"/>
      <c r="AC220" s="23"/>
      <c r="AD220" s="23"/>
      <c r="AE220" s="22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 spans="1:48" ht="14.2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23"/>
      <c r="Y221" s="23"/>
      <c r="Z221" s="23"/>
      <c r="AA221" s="23"/>
      <c r="AB221" s="23"/>
      <c r="AC221" s="23"/>
      <c r="AD221" s="23"/>
      <c r="AE221" s="22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 spans="1:48" ht="14.2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23"/>
      <c r="Y222" s="23"/>
      <c r="Z222" s="23"/>
      <c r="AA222" s="23"/>
      <c r="AB222" s="23"/>
      <c r="AC222" s="23"/>
      <c r="AD222" s="23"/>
      <c r="AE222" s="22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 spans="1:48" ht="14.2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23"/>
      <c r="Y223" s="23"/>
      <c r="Z223" s="23"/>
      <c r="AA223" s="23"/>
      <c r="AB223" s="23"/>
      <c r="AC223" s="23"/>
      <c r="AD223" s="23"/>
      <c r="AE223" s="22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 spans="1:48" ht="14.2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23"/>
      <c r="Y224" s="23"/>
      <c r="Z224" s="23"/>
      <c r="AA224" s="23"/>
      <c r="AB224" s="23"/>
      <c r="AC224" s="23"/>
      <c r="AD224" s="23"/>
      <c r="AE224" s="22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 spans="1:48" ht="14.2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23"/>
      <c r="Y225" s="23"/>
      <c r="Z225" s="23"/>
      <c r="AA225" s="23"/>
      <c r="AB225" s="23"/>
      <c r="AC225" s="23"/>
      <c r="AD225" s="23"/>
      <c r="AE225" s="22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 spans="1:48" ht="14.2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23"/>
      <c r="Y226" s="23"/>
      <c r="Z226" s="23"/>
      <c r="AA226" s="23"/>
      <c r="AB226" s="23"/>
      <c r="AC226" s="23"/>
      <c r="AD226" s="23"/>
      <c r="AE226" s="22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 spans="1:48" ht="14.2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23"/>
      <c r="Y227" s="23"/>
      <c r="Z227" s="23"/>
      <c r="AA227" s="23"/>
      <c r="AB227" s="23"/>
      <c r="AC227" s="23"/>
      <c r="AD227" s="23"/>
      <c r="AE227" s="22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 spans="1:48" ht="14.2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23"/>
      <c r="Y228" s="23"/>
      <c r="Z228" s="23"/>
      <c r="AA228" s="23"/>
      <c r="AB228" s="23"/>
      <c r="AC228" s="23"/>
      <c r="AD228" s="23"/>
      <c r="AE228" s="22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 spans="1:48" ht="14.2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23"/>
      <c r="Y229" s="23"/>
      <c r="Z229" s="23"/>
      <c r="AA229" s="23"/>
      <c r="AB229" s="23"/>
      <c r="AC229" s="23"/>
      <c r="AD229" s="23"/>
      <c r="AE229" s="22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 spans="1:48" ht="14.2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23"/>
      <c r="Y230" s="23"/>
      <c r="Z230" s="23"/>
      <c r="AA230" s="23"/>
      <c r="AB230" s="23"/>
      <c r="AC230" s="23"/>
      <c r="AD230" s="23"/>
      <c r="AE230" s="22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 spans="1:48" ht="14.2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23"/>
      <c r="Y231" s="23"/>
      <c r="Z231" s="23"/>
      <c r="AA231" s="23"/>
      <c r="AB231" s="23"/>
      <c r="AC231" s="23"/>
      <c r="AD231" s="23"/>
      <c r="AE231" s="22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 spans="1:48" ht="14.2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23"/>
      <c r="Y232" s="23"/>
      <c r="Z232" s="23"/>
      <c r="AA232" s="23"/>
      <c r="AB232" s="23"/>
      <c r="AC232" s="23"/>
      <c r="AD232" s="23"/>
      <c r="AE232" s="22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 spans="1:48" ht="14.2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23"/>
      <c r="Y233" s="23"/>
      <c r="Z233" s="23"/>
      <c r="AA233" s="23"/>
      <c r="AB233" s="23"/>
      <c r="AC233" s="23"/>
      <c r="AD233" s="23"/>
      <c r="AE233" s="22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 spans="1:48" ht="14.2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23"/>
      <c r="Y234" s="23"/>
      <c r="Z234" s="23"/>
      <c r="AA234" s="23"/>
      <c r="AB234" s="23"/>
      <c r="AC234" s="23"/>
      <c r="AD234" s="23"/>
      <c r="AE234" s="22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 spans="1:48" ht="14.2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23"/>
      <c r="Y235" s="23"/>
      <c r="Z235" s="23"/>
      <c r="AA235" s="23"/>
      <c r="AB235" s="23"/>
      <c r="AC235" s="23"/>
      <c r="AD235" s="23"/>
      <c r="AE235" s="22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 spans="1:48" ht="14.2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23"/>
      <c r="Y236" s="23"/>
      <c r="Z236" s="23"/>
      <c r="AA236" s="23"/>
      <c r="AB236" s="23"/>
      <c r="AC236" s="23"/>
      <c r="AD236" s="23"/>
      <c r="AE236" s="22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 spans="1:48" ht="14.25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23"/>
      <c r="Y237" s="23"/>
      <c r="Z237" s="23"/>
      <c r="AA237" s="23"/>
      <c r="AB237" s="23"/>
      <c r="AC237" s="23"/>
      <c r="AD237" s="23"/>
      <c r="AE237" s="22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 spans="1:48" ht="14.25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23"/>
      <c r="Y238" s="23"/>
      <c r="Z238" s="23"/>
      <c r="AA238" s="23"/>
      <c r="AB238" s="23"/>
      <c r="AC238" s="23"/>
      <c r="AD238" s="23"/>
      <c r="AE238" s="22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 spans="1:48" ht="14.2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23"/>
      <c r="Y239" s="23"/>
      <c r="Z239" s="23"/>
      <c r="AA239" s="23"/>
      <c r="AB239" s="23"/>
      <c r="AC239" s="23"/>
      <c r="AD239" s="23"/>
      <c r="AE239" s="22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 spans="1:48" ht="14.25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23"/>
      <c r="Y240" s="23"/>
      <c r="Z240" s="23"/>
      <c r="AA240" s="23"/>
      <c r="AB240" s="23"/>
      <c r="AC240" s="23"/>
      <c r="AD240" s="23"/>
      <c r="AE240" s="22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 spans="1:48" ht="14.25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23"/>
      <c r="Y241" s="23"/>
      <c r="Z241" s="23"/>
      <c r="AA241" s="23"/>
      <c r="AB241" s="23"/>
      <c r="AC241" s="23"/>
      <c r="AD241" s="23"/>
      <c r="AE241" s="22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 spans="1:48" ht="14.25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23"/>
      <c r="Y242" s="23"/>
      <c r="Z242" s="23"/>
      <c r="AA242" s="23"/>
      <c r="AB242" s="23"/>
      <c r="AC242" s="23"/>
      <c r="AD242" s="23"/>
      <c r="AE242" s="22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 spans="1:48" ht="14.25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23"/>
      <c r="Y243" s="23"/>
      <c r="Z243" s="23"/>
      <c r="AA243" s="23"/>
      <c r="AB243" s="23"/>
      <c r="AC243" s="23"/>
      <c r="AD243" s="23"/>
      <c r="AE243" s="22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 spans="1:48" ht="14.25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23"/>
      <c r="Y244" s="23"/>
      <c r="Z244" s="23"/>
      <c r="AA244" s="23"/>
      <c r="AB244" s="23"/>
      <c r="AC244" s="23"/>
      <c r="AD244" s="23"/>
      <c r="AE244" s="22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 spans="1:48" ht="14.25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23"/>
      <c r="Y245" s="23"/>
      <c r="Z245" s="23"/>
      <c r="AA245" s="23"/>
      <c r="AB245" s="23"/>
      <c r="AC245" s="23"/>
      <c r="AD245" s="23"/>
      <c r="AE245" s="22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 spans="1:48" ht="14.25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23"/>
      <c r="Y246" s="23"/>
      <c r="Z246" s="23"/>
      <c r="AA246" s="23"/>
      <c r="AB246" s="23"/>
      <c r="AC246" s="23"/>
      <c r="AD246" s="23"/>
      <c r="AE246" s="22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 spans="1:48" ht="14.25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23"/>
      <c r="Y247" s="23"/>
      <c r="Z247" s="23"/>
      <c r="AA247" s="23"/>
      <c r="AB247" s="23"/>
      <c r="AC247" s="23"/>
      <c r="AD247" s="23"/>
      <c r="AE247" s="22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 spans="1:48" ht="14.25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23"/>
      <c r="Y248" s="23"/>
      <c r="Z248" s="23"/>
      <c r="AA248" s="23"/>
      <c r="AB248" s="23"/>
      <c r="AC248" s="23"/>
      <c r="AD248" s="23"/>
      <c r="AE248" s="22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 spans="1:48" ht="14.25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23"/>
      <c r="Y249" s="23"/>
      <c r="Z249" s="23"/>
      <c r="AA249" s="23"/>
      <c r="AB249" s="23"/>
      <c r="AC249" s="23"/>
      <c r="AD249" s="23"/>
      <c r="AE249" s="22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 spans="1:48" ht="14.25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23"/>
      <c r="Y250" s="23"/>
      <c r="Z250" s="23"/>
      <c r="AA250" s="23"/>
      <c r="AB250" s="23"/>
      <c r="AC250" s="23"/>
      <c r="AD250" s="23"/>
      <c r="AE250" s="22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 spans="1:48" ht="14.25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23"/>
      <c r="Y251" s="23"/>
      <c r="Z251" s="23"/>
      <c r="AA251" s="23"/>
      <c r="AB251" s="23"/>
      <c r="AC251" s="23"/>
      <c r="AD251" s="23"/>
      <c r="AE251" s="22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 spans="1:48" ht="14.25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23"/>
      <c r="Y252" s="23"/>
      <c r="Z252" s="23"/>
      <c r="AA252" s="23"/>
      <c r="AB252" s="23"/>
      <c r="AC252" s="23"/>
      <c r="AD252" s="23"/>
      <c r="AE252" s="22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 spans="1:48" ht="14.25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23"/>
      <c r="Y253" s="23"/>
      <c r="Z253" s="23"/>
      <c r="AA253" s="23"/>
      <c r="AB253" s="23"/>
      <c r="AC253" s="23"/>
      <c r="AD253" s="23"/>
      <c r="AE253" s="22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 spans="1:48" ht="14.25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23"/>
      <c r="Y254" s="23"/>
      <c r="Z254" s="23"/>
      <c r="AA254" s="23"/>
      <c r="AB254" s="23"/>
      <c r="AC254" s="23"/>
      <c r="AD254" s="23"/>
      <c r="AE254" s="22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 spans="1:48" ht="14.2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23"/>
      <c r="Y255" s="23"/>
      <c r="Z255" s="23"/>
      <c r="AA255" s="23"/>
      <c r="AB255" s="23"/>
      <c r="AC255" s="23"/>
      <c r="AD255" s="23"/>
      <c r="AE255" s="22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 spans="1:48" ht="14.25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23"/>
      <c r="Y256" s="23"/>
      <c r="Z256" s="23"/>
      <c r="AA256" s="23"/>
      <c r="AB256" s="23"/>
      <c r="AC256" s="23"/>
      <c r="AD256" s="23"/>
      <c r="AE256" s="22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 spans="1:48" ht="14.25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23"/>
      <c r="Y257" s="23"/>
      <c r="Z257" s="23"/>
      <c r="AA257" s="23"/>
      <c r="AB257" s="23"/>
      <c r="AC257" s="23"/>
      <c r="AD257" s="23"/>
      <c r="AE257" s="22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 spans="1:48" ht="14.25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23"/>
      <c r="Y258" s="23"/>
      <c r="Z258" s="23"/>
      <c r="AA258" s="23"/>
      <c r="AB258" s="23"/>
      <c r="AC258" s="23"/>
      <c r="AD258" s="23"/>
      <c r="AE258" s="22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 spans="1:48" ht="14.25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23"/>
      <c r="Y259" s="23"/>
      <c r="Z259" s="23"/>
      <c r="AA259" s="23"/>
      <c r="AB259" s="23"/>
      <c r="AC259" s="23"/>
      <c r="AD259" s="23"/>
      <c r="AE259" s="22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 spans="1:48" ht="14.25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23"/>
      <c r="Y260" s="23"/>
      <c r="Z260" s="23"/>
      <c r="AA260" s="23"/>
      <c r="AB260" s="23"/>
      <c r="AC260" s="23"/>
      <c r="AD260" s="23"/>
      <c r="AE260" s="22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 spans="1:48" ht="14.25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23"/>
      <c r="Y261" s="23"/>
      <c r="Z261" s="23"/>
      <c r="AA261" s="23"/>
      <c r="AB261" s="23"/>
      <c r="AC261" s="23"/>
      <c r="AD261" s="23"/>
      <c r="AE261" s="22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 spans="1:48" ht="14.25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23"/>
      <c r="Y262" s="23"/>
      <c r="Z262" s="23"/>
      <c r="AA262" s="23"/>
      <c r="AB262" s="23"/>
      <c r="AC262" s="23"/>
      <c r="AD262" s="23"/>
      <c r="AE262" s="22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 spans="1:48" ht="14.25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23"/>
      <c r="Y263" s="23"/>
      <c r="Z263" s="23"/>
      <c r="AA263" s="23"/>
      <c r="AB263" s="23"/>
      <c r="AC263" s="23"/>
      <c r="AD263" s="23"/>
      <c r="AE263" s="22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 spans="1:48" ht="14.25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23"/>
      <c r="Y264" s="23"/>
      <c r="Z264" s="23"/>
      <c r="AA264" s="23"/>
      <c r="AB264" s="23"/>
      <c r="AC264" s="23"/>
      <c r="AD264" s="23"/>
      <c r="AE264" s="22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 spans="1:48" ht="14.25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23"/>
      <c r="Y265" s="23"/>
      <c r="Z265" s="23"/>
      <c r="AA265" s="23"/>
      <c r="AB265" s="23"/>
      <c r="AC265" s="23"/>
      <c r="AD265" s="23"/>
      <c r="AE265" s="22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 spans="1:48" ht="14.25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23"/>
      <c r="Y266" s="23"/>
      <c r="Z266" s="23"/>
      <c r="AA266" s="23"/>
      <c r="AB266" s="23"/>
      <c r="AC266" s="23"/>
      <c r="AD266" s="23"/>
      <c r="AE266" s="22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 spans="1:48" ht="14.25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23"/>
      <c r="Y267" s="23"/>
      <c r="Z267" s="23"/>
      <c r="AA267" s="23"/>
      <c r="AB267" s="23"/>
      <c r="AC267" s="23"/>
      <c r="AD267" s="23"/>
      <c r="AE267" s="22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 spans="1:48" ht="14.25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23"/>
      <c r="Y268" s="23"/>
      <c r="Z268" s="23"/>
      <c r="AA268" s="23"/>
      <c r="AB268" s="23"/>
      <c r="AC268" s="23"/>
      <c r="AD268" s="23"/>
      <c r="AE268" s="22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 spans="1:48" ht="14.25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23"/>
      <c r="Y269" s="23"/>
      <c r="Z269" s="23"/>
      <c r="AA269" s="23"/>
      <c r="AB269" s="23"/>
      <c r="AC269" s="23"/>
      <c r="AD269" s="23"/>
      <c r="AE269" s="22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 spans="1:48" ht="14.25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23"/>
      <c r="Y270" s="23"/>
      <c r="Z270" s="23"/>
      <c r="AA270" s="23"/>
      <c r="AB270" s="23"/>
      <c r="AC270" s="23"/>
      <c r="AD270" s="23"/>
      <c r="AE270" s="22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 spans="1:48" ht="14.25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23"/>
      <c r="Y271" s="23"/>
      <c r="Z271" s="23"/>
      <c r="AA271" s="23"/>
      <c r="AB271" s="23"/>
      <c r="AC271" s="23"/>
      <c r="AD271" s="23"/>
      <c r="AE271" s="22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 spans="1:48" ht="14.25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23"/>
      <c r="Y272" s="23"/>
      <c r="Z272" s="23"/>
      <c r="AA272" s="23"/>
      <c r="AB272" s="23"/>
      <c r="AC272" s="23"/>
      <c r="AD272" s="23"/>
      <c r="AE272" s="22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 spans="1:48" ht="14.25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23"/>
      <c r="Y273" s="23"/>
      <c r="Z273" s="23"/>
      <c r="AA273" s="23"/>
      <c r="AB273" s="23"/>
      <c r="AC273" s="23"/>
      <c r="AD273" s="23"/>
      <c r="AE273" s="22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 spans="1:48" ht="14.25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23"/>
      <c r="Y274" s="23"/>
      <c r="Z274" s="23"/>
      <c r="AA274" s="23"/>
      <c r="AB274" s="23"/>
      <c r="AC274" s="23"/>
      <c r="AD274" s="23"/>
      <c r="AE274" s="22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 spans="1:48" ht="14.25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23"/>
      <c r="Y275" s="23"/>
      <c r="Z275" s="23"/>
      <c r="AA275" s="23"/>
      <c r="AB275" s="23"/>
      <c r="AC275" s="23"/>
      <c r="AD275" s="23"/>
      <c r="AE275" s="22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 spans="1:48" ht="14.25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23"/>
      <c r="Y276" s="23"/>
      <c r="Z276" s="23"/>
      <c r="AA276" s="23"/>
      <c r="AB276" s="23"/>
      <c r="AC276" s="23"/>
      <c r="AD276" s="23"/>
      <c r="AE276" s="22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 spans="1:48" ht="14.25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23"/>
      <c r="Y277" s="23"/>
      <c r="Z277" s="23"/>
      <c r="AA277" s="23"/>
      <c r="AB277" s="23"/>
      <c r="AC277" s="23"/>
      <c r="AD277" s="23"/>
      <c r="AE277" s="22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 spans="1:48" ht="14.25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23"/>
      <c r="Y278" s="23"/>
      <c r="Z278" s="23"/>
      <c r="AA278" s="23"/>
      <c r="AB278" s="23"/>
      <c r="AC278" s="23"/>
      <c r="AD278" s="23"/>
      <c r="AE278" s="22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 spans="1:48" ht="14.25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23"/>
      <c r="Y279" s="23"/>
      <c r="Z279" s="23"/>
      <c r="AA279" s="23"/>
      <c r="AB279" s="23"/>
      <c r="AC279" s="23"/>
      <c r="AD279" s="23"/>
      <c r="AE279" s="22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 spans="1:48" ht="14.25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23"/>
      <c r="Y280" s="23"/>
      <c r="Z280" s="23"/>
      <c r="AA280" s="23"/>
      <c r="AB280" s="23"/>
      <c r="AC280" s="23"/>
      <c r="AD280" s="23"/>
      <c r="AE280" s="22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 spans="1:48" ht="14.25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23"/>
      <c r="Y281" s="23"/>
      <c r="Z281" s="23"/>
      <c r="AA281" s="23"/>
      <c r="AB281" s="23"/>
      <c r="AC281" s="23"/>
      <c r="AD281" s="23"/>
      <c r="AE281" s="22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 spans="1:48" ht="14.25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23"/>
      <c r="Y282" s="23"/>
      <c r="Z282" s="23"/>
      <c r="AA282" s="23"/>
      <c r="AB282" s="23"/>
      <c r="AC282" s="23"/>
      <c r="AD282" s="23"/>
      <c r="AE282" s="22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 spans="1:48" ht="14.25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23"/>
      <c r="Y283" s="23"/>
      <c r="Z283" s="23"/>
      <c r="AA283" s="23"/>
      <c r="AB283" s="23"/>
      <c r="AC283" s="23"/>
      <c r="AD283" s="23"/>
      <c r="AE283" s="22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 spans="1:48" ht="14.25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23"/>
      <c r="Y284" s="23"/>
      <c r="Z284" s="23"/>
      <c r="AA284" s="23"/>
      <c r="AB284" s="23"/>
      <c r="AC284" s="23"/>
      <c r="AD284" s="23"/>
      <c r="AE284" s="22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 spans="1:48" ht="14.25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23"/>
      <c r="Y285" s="23"/>
      <c r="Z285" s="23"/>
      <c r="AA285" s="23"/>
      <c r="AB285" s="23"/>
      <c r="AC285" s="23"/>
      <c r="AD285" s="23"/>
      <c r="AE285" s="22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 spans="1:48" ht="14.25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23"/>
      <c r="Y286" s="23"/>
      <c r="Z286" s="23"/>
      <c r="AA286" s="23"/>
      <c r="AB286" s="23"/>
      <c r="AC286" s="23"/>
      <c r="AD286" s="23"/>
      <c r="AE286" s="22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 spans="1:48" ht="14.25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23"/>
      <c r="Y287" s="23"/>
      <c r="Z287" s="23"/>
      <c r="AA287" s="23"/>
      <c r="AB287" s="23"/>
      <c r="AC287" s="23"/>
      <c r="AD287" s="23"/>
      <c r="AE287" s="22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 spans="1:48" ht="14.25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23"/>
      <c r="Y288" s="23"/>
      <c r="Z288" s="23"/>
      <c r="AA288" s="23"/>
      <c r="AB288" s="23"/>
      <c r="AC288" s="23"/>
      <c r="AD288" s="23"/>
      <c r="AE288" s="22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 spans="1:48" ht="14.25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23"/>
      <c r="Y289" s="23"/>
      <c r="Z289" s="23"/>
      <c r="AA289" s="23"/>
      <c r="AB289" s="23"/>
      <c r="AC289" s="23"/>
      <c r="AD289" s="23"/>
      <c r="AE289" s="22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 spans="1:48" ht="14.25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23"/>
      <c r="Y290" s="23"/>
      <c r="Z290" s="23"/>
      <c r="AA290" s="23"/>
      <c r="AB290" s="23"/>
      <c r="AC290" s="23"/>
      <c r="AD290" s="23"/>
      <c r="AE290" s="22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 spans="1:48" ht="14.25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23"/>
      <c r="Y291" s="23"/>
      <c r="Z291" s="23"/>
      <c r="AA291" s="23"/>
      <c r="AB291" s="23"/>
      <c r="AC291" s="23"/>
      <c r="AD291" s="23"/>
      <c r="AE291" s="22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 spans="1:48" ht="14.25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23"/>
      <c r="Y292" s="23"/>
      <c r="Z292" s="23"/>
      <c r="AA292" s="23"/>
      <c r="AB292" s="23"/>
      <c r="AC292" s="23"/>
      <c r="AD292" s="23"/>
      <c r="AE292" s="22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 spans="1:48" ht="14.25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23"/>
      <c r="Y293" s="23"/>
      <c r="Z293" s="23"/>
      <c r="AA293" s="23"/>
      <c r="AB293" s="23"/>
      <c r="AC293" s="23"/>
      <c r="AD293" s="23"/>
      <c r="AE293" s="22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 spans="1:48" ht="14.25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23"/>
      <c r="Y294" s="23"/>
      <c r="Z294" s="23"/>
      <c r="AA294" s="23"/>
      <c r="AB294" s="23"/>
      <c r="AC294" s="23"/>
      <c r="AD294" s="23"/>
      <c r="AE294" s="22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 spans="1:48" ht="14.25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23"/>
      <c r="Y295" s="23"/>
      <c r="Z295" s="23"/>
      <c r="AA295" s="23"/>
      <c r="AB295" s="23"/>
      <c r="AC295" s="23"/>
      <c r="AD295" s="23"/>
      <c r="AE295" s="22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 spans="1:48" ht="14.25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23"/>
      <c r="Y296" s="23"/>
      <c r="Z296" s="23"/>
      <c r="AA296" s="23"/>
      <c r="AB296" s="23"/>
      <c r="AC296" s="23"/>
      <c r="AD296" s="23"/>
      <c r="AE296" s="22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 spans="1:48" ht="14.25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23"/>
      <c r="Y297" s="23"/>
      <c r="Z297" s="23"/>
      <c r="AA297" s="23"/>
      <c r="AB297" s="23"/>
      <c r="AC297" s="23"/>
      <c r="AD297" s="23"/>
      <c r="AE297" s="22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 spans="1:48" ht="14.25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23"/>
      <c r="Y298" s="23"/>
      <c r="Z298" s="23"/>
      <c r="AA298" s="23"/>
      <c r="AB298" s="23"/>
      <c r="AC298" s="23"/>
      <c r="AD298" s="23"/>
      <c r="AE298" s="22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 spans="1:48" ht="14.25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23"/>
      <c r="Y299" s="23"/>
      <c r="Z299" s="23"/>
      <c r="AA299" s="23"/>
      <c r="AB299" s="23"/>
      <c r="AC299" s="23"/>
      <c r="AD299" s="23"/>
      <c r="AE299" s="22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 spans="1:48" ht="14.25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23"/>
      <c r="Y300" s="23"/>
      <c r="Z300" s="23"/>
      <c r="AA300" s="23"/>
      <c r="AB300" s="23"/>
      <c r="AC300" s="23"/>
      <c r="AD300" s="23"/>
      <c r="AE300" s="22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 spans="1:48" ht="14.25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23"/>
      <c r="Y301" s="23"/>
      <c r="Z301" s="23"/>
      <c r="AA301" s="23"/>
      <c r="AB301" s="23"/>
      <c r="AC301" s="23"/>
      <c r="AD301" s="23"/>
      <c r="AE301" s="22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 spans="1:48" ht="14.25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23"/>
      <c r="Y302" s="23"/>
      <c r="Z302" s="23"/>
      <c r="AA302" s="23"/>
      <c r="AB302" s="23"/>
      <c r="AC302" s="23"/>
      <c r="AD302" s="23"/>
      <c r="AE302" s="22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 spans="1:48" ht="14.25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23"/>
      <c r="Y303" s="23"/>
      <c r="Z303" s="23"/>
      <c r="AA303" s="23"/>
      <c r="AB303" s="23"/>
      <c r="AC303" s="23"/>
      <c r="AD303" s="23"/>
      <c r="AE303" s="22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 spans="1:48" ht="14.25" customHeigh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23"/>
      <c r="Y304" s="23"/>
      <c r="Z304" s="23"/>
      <c r="AA304" s="23"/>
      <c r="AB304" s="23"/>
      <c r="AC304" s="23"/>
      <c r="AD304" s="23"/>
      <c r="AE304" s="22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 spans="1:48" ht="14.25" customHeigh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23"/>
      <c r="Y305" s="23"/>
      <c r="Z305" s="23"/>
      <c r="AA305" s="23"/>
      <c r="AB305" s="23"/>
      <c r="AC305" s="23"/>
      <c r="AD305" s="23"/>
      <c r="AE305" s="22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 spans="1:48" ht="14.25" customHeigh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23"/>
      <c r="Y306" s="23"/>
      <c r="Z306" s="23"/>
      <c r="AA306" s="23"/>
      <c r="AB306" s="23"/>
      <c r="AC306" s="23"/>
      <c r="AD306" s="23"/>
      <c r="AE306" s="22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 spans="1:48" ht="14.25" customHeigh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23"/>
      <c r="Y307" s="23"/>
      <c r="Z307" s="23"/>
      <c r="AA307" s="23"/>
      <c r="AB307" s="23"/>
      <c r="AC307" s="23"/>
      <c r="AD307" s="23"/>
      <c r="AE307" s="22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 spans="1:48" ht="14.25" customHeigh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23"/>
      <c r="Y308" s="23"/>
      <c r="Z308" s="23"/>
      <c r="AA308" s="23"/>
      <c r="AB308" s="23"/>
      <c r="AC308" s="23"/>
      <c r="AD308" s="23"/>
      <c r="AE308" s="22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 spans="1:48" ht="14.25" customHeigh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23"/>
      <c r="Y309" s="23"/>
      <c r="Z309" s="23"/>
      <c r="AA309" s="23"/>
      <c r="AB309" s="23"/>
      <c r="AC309" s="23"/>
      <c r="AD309" s="23"/>
      <c r="AE309" s="22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 spans="1:48" ht="14.25" customHeigh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23"/>
      <c r="Y310" s="23"/>
      <c r="Z310" s="23"/>
      <c r="AA310" s="23"/>
      <c r="AB310" s="23"/>
      <c r="AC310" s="23"/>
      <c r="AD310" s="23"/>
      <c r="AE310" s="22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 spans="1:48" ht="14.25" customHeigh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23"/>
      <c r="Y311" s="23"/>
      <c r="Z311" s="23"/>
      <c r="AA311" s="23"/>
      <c r="AB311" s="23"/>
      <c r="AC311" s="23"/>
      <c r="AD311" s="23"/>
      <c r="AE311" s="22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 spans="1:48" ht="14.25" customHeigh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23"/>
      <c r="Y312" s="23"/>
      <c r="Z312" s="23"/>
      <c r="AA312" s="23"/>
      <c r="AB312" s="23"/>
      <c r="AC312" s="23"/>
      <c r="AD312" s="23"/>
      <c r="AE312" s="22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 spans="1:48" ht="14.25" customHeigh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23"/>
      <c r="Y313" s="23"/>
      <c r="Z313" s="23"/>
      <c r="AA313" s="23"/>
      <c r="AB313" s="23"/>
      <c r="AC313" s="23"/>
      <c r="AD313" s="23"/>
      <c r="AE313" s="22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 spans="1:48" ht="14.25" customHeigh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23"/>
      <c r="Y314" s="23"/>
      <c r="Z314" s="23"/>
      <c r="AA314" s="23"/>
      <c r="AB314" s="23"/>
      <c r="AC314" s="23"/>
      <c r="AD314" s="23"/>
      <c r="AE314" s="22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 spans="1:48" ht="14.25" customHeigh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23"/>
      <c r="Y315" s="23"/>
      <c r="Z315" s="23"/>
      <c r="AA315" s="23"/>
      <c r="AB315" s="23"/>
      <c r="AC315" s="23"/>
      <c r="AD315" s="23"/>
      <c r="AE315" s="22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 spans="1:48" ht="14.25" customHeigh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23"/>
      <c r="Y316" s="23"/>
      <c r="Z316" s="23"/>
      <c r="AA316" s="23"/>
      <c r="AB316" s="23"/>
      <c r="AC316" s="23"/>
      <c r="AD316" s="23"/>
      <c r="AE316" s="22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 spans="1:48" ht="14.25" customHeigh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23"/>
      <c r="Y317" s="23"/>
      <c r="Z317" s="23"/>
      <c r="AA317" s="23"/>
      <c r="AB317" s="23"/>
      <c r="AC317" s="23"/>
      <c r="AD317" s="23"/>
      <c r="AE317" s="22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 spans="1:48" ht="14.25" customHeigh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23"/>
      <c r="Y318" s="23"/>
      <c r="Z318" s="23"/>
      <c r="AA318" s="23"/>
      <c r="AB318" s="23"/>
      <c r="AC318" s="23"/>
      <c r="AD318" s="23"/>
      <c r="AE318" s="22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 spans="1:48" ht="14.25" customHeigh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23"/>
      <c r="Y319" s="23"/>
      <c r="Z319" s="23"/>
      <c r="AA319" s="23"/>
      <c r="AB319" s="23"/>
      <c r="AC319" s="23"/>
      <c r="AD319" s="23"/>
      <c r="AE319" s="22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 spans="1:48" ht="14.25" customHeigh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23"/>
      <c r="Y320" s="23"/>
      <c r="Z320" s="23"/>
      <c r="AA320" s="23"/>
      <c r="AB320" s="23"/>
      <c r="AC320" s="23"/>
      <c r="AD320" s="23"/>
      <c r="AE320" s="22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 spans="1:48" ht="14.25" customHeigh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23"/>
      <c r="Y321" s="23"/>
      <c r="Z321" s="23"/>
      <c r="AA321" s="23"/>
      <c r="AB321" s="23"/>
      <c r="AC321" s="23"/>
      <c r="AD321" s="23"/>
      <c r="AE321" s="22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 spans="1:48" ht="14.25" customHeigh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23"/>
      <c r="Y322" s="23"/>
      <c r="Z322" s="23"/>
      <c r="AA322" s="23"/>
      <c r="AB322" s="23"/>
      <c r="AC322" s="23"/>
      <c r="AD322" s="23"/>
      <c r="AE322" s="22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 spans="1:48" ht="14.25" customHeigh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23"/>
      <c r="Y323" s="23"/>
      <c r="Z323" s="23"/>
      <c r="AA323" s="23"/>
      <c r="AB323" s="23"/>
      <c r="AC323" s="23"/>
      <c r="AD323" s="23"/>
      <c r="AE323" s="22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 spans="1:48" ht="14.25" customHeigh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23"/>
      <c r="Y324" s="23"/>
      <c r="Z324" s="23"/>
      <c r="AA324" s="23"/>
      <c r="AB324" s="23"/>
      <c r="AC324" s="23"/>
      <c r="AD324" s="23"/>
      <c r="AE324" s="22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 spans="1:48" ht="14.25" customHeigh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23"/>
      <c r="Y325" s="23"/>
      <c r="Z325" s="23"/>
      <c r="AA325" s="23"/>
      <c r="AB325" s="23"/>
      <c r="AC325" s="23"/>
      <c r="AD325" s="23"/>
      <c r="AE325" s="22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 spans="1:48" ht="14.25" customHeigh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23"/>
      <c r="Y326" s="23"/>
      <c r="Z326" s="23"/>
      <c r="AA326" s="23"/>
      <c r="AB326" s="23"/>
      <c r="AC326" s="23"/>
      <c r="AD326" s="23"/>
      <c r="AE326" s="22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 spans="1:48" ht="14.25" customHeigh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23"/>
      <c r="Y327" s="23"/>
      <c r="Z327" s="23"/>
      <c r="AA327" s="23"/>
      <c r="AB327" s="23"/>
      <c r="AC327" s="23"/>
      <c r="AD327" s="23"/>
      <c r="AE327" s="22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 spans="1:48" ht="14.25" customHeigh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23"/>
      <c r="Y328" s="23"/>
      <c r="Z328" s="23"/>
      <c r="AA328" s="23"/>
      <c r="AB328" s="23"/>
      <c r="AC328" s="23"/>
      <c r="AD328" s="23"/>
      <c r="AE328" s="22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 spans="1:48" ht="14.25" customHeigh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23"/>
      <c r="Y329" s="23"/>
      <c r="Z329" s="23"/>
      <c r="AA329" s="23"/>
      <c r="AB329" s="23"/>
      <c r="AC329" s="23"/>
      <c r="AD329" s="23"/>
      <c r="AE329" s="22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 spans="1:48" ht="14.25" customHeigh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23"/>
      <c r="Y330" s="23"/>
      <c r="Z330" s="23"/>
      <c r="AA330" s="23"/>
      <c r="AB330" s="23"/>
      <c r="AC330" s="23"/>
      <c r="AD330" s="23"/>
      <c r="AE330" s="22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 spans="1:48" ht="14.25" customHeigh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23"/>
      <c r="Y331" s="23"/>
      <c r="Z331" s="23"/>
      <c r="AA331" s="23"/>
      <c r="AB331" s="23"/>
      <c r="AC331" s="23"/>
      <c r="AD331" s="23"/>
      <c r="AE331" s="22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 spans="1:48" ht="14.25" customHeigh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23"/>
      <c r="Y332" s="23"/>
      <c r="Z332" s="23"/>
      <c r="AA332" s="23"/>
      <c r="AB332" s="23"/>
      <c r="AC332" s="23"/>
      <c r="AD332" s="23"/>
      <c r="AE332" s="22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 spans="1:48" ht="14.25" customHeigh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23"/>
      <c r="Y333" s="23"/>
      <c r="Z333" s="23"/>
      <c r="AA333" s="23"/>
      <c r="AB333" s="23"/>
      <c r="AC333" s="23"/>
      <c r="AD333" s="23"/>
      <c r="AE333" s="22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 spans="1:48" ht="14.25" customHeigh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23"/>
      <c r="Y334" s="23"/>
      <c r="Z334" s="23"/>
      <c r="AA334" s="23"/>
      <c r="AB334" s="23"/>
      <c r="AC334" s="23"/>
      <c r="AD334" s="23"/>
      <c r="AE334" s="22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 spans="1:48" ht="14.25" customHeigh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23"/>
      <c r="Y335" s="23"/>
      <c r="Z335" s="23"/>
      <c r="AA335" s="23"/>
      <c r="AB335" s="23"/>
      <c r="AC335" s="23"/>
      <c r="AD335" s="23"/>
      <c r="AE335" s="22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 spans="1:48" ht="14.25" customHeigh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23"/>
      <c r="Y336" s="23"/>
      <c r="Z336" s="23"/>
      <c r="AA336" s="23"/>
      <c r="AB336" s="23"/>
      <c r="AC336" s="23"/>
      <c r="AD336" s="23"/>
      <c r="AE336" s="22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 spans="1:48" ht="14.25" customHeigh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23"/>
      <c r="Y337" s="23"/>
      <c r="Z337" s="23"/>
      <c r="AA337" s="23"/>
      <c r="AB337" s="23"/>
      <c r="AC337" s="23"/>
      <c r="AD337" s="23"/>
      <c r="AE337" s="22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 spans="1:48" ht="14.25" customHeigh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23"/>
      <c r="Y338" s="23"/>
      <c r="Z338" s="23"/>
      <c r="AA338" s="23"/>
      <c r="AB338" s="23"/>
      <c r="AC338" s="23"/>
      <c r="AD338" s="23"/>
      <c r="AE338" s="22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 spans="1:48" ht="14.25" customHeigh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23"/>
      <c r="Y339" s="23"/>
      <c r="Z339" s="23"/>
      <c r="AA339" s="23"/>
      <c r="AB339" s="23"/>
      <c r="AC339" s="23"/>
      <c r="AD339" s="23"/>
      <c r="AE339" s="22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 spans="1:48" ht="14.25" customHeigh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23"/>
      <c r="Y340" s="23"/>
      <c r="Z340" s="23"/>
      <c r="AA340" s="23"/>
      <c r="AB340" s="23"/>
      <c r="AC340" s="23"/>
      <c r="AD340" s="23"/>
      <c r="AE340" s="22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 spans="1:48" ht="14.25" customHeigh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23"/>
      <c r="Y341" s="23"/>
      <c r="Z341" s="23"/>
      <c r="AA341" s="23"/>
      <c r="AB341" s="23"/>
      <c r="AC341" s="23"/>
      <c r="AD341" s="23"/>
      <c r="AE341" s="22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 spans="1:48" ht="14.25" customHeigh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23"/>
      <c r="Y342" s="23"/>
      <c r="Z342" s="23"/>
      <c r="AA342" s="23"/>
      <c r="AB342" s="23"/>
      <c r="AC342" s="23"/>
      <c r="AD342" s="23"/>
      <c r="AE342" s="22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 spans="1:48" ht="14.25" customHeigh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23"/>
      <c r="Y343" s="23"/>
      <c r="Z343" s="23"/>
      <c r="AA343" s="23"/>
      <c r="AB343" s="23"/>
      <c r="AC343" s="23"/>
      <c r="AD343" s="23"/>
      <c r="AE343" s="22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 spans="1:48" ht="14.25" customHeigh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23"/>
      <c r="Y344" s="23"/>
      <c r="Z344" s="23"/>
      <c r="AA344" s="23"/>
      <c r="AB344" s="23"/>
      <c r="AC344" s="23"/>
      <c r="AD344" s="23"/>
      <c r="AE344" s="22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 spans="1:48" ht="14.25" customHeigh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23"/>
      <c r="Y345" s="23"/>
      <c r="Z345" s="23"/>
      <c r="AA345" s="23"/>
      <c r="AB345" s="23"/>
      <c r="AC345" s="23"/>
      <c r="AD345" s="23"/>
      <c r="AE345" s="22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 spans="1:48" ht="14.25" customHeigh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23"/>
      <c r="Y346" s="23"/>
      <c r="Z346" s="23"/>
      <c r="AA346" s="23"/>
      <c r="AB346" s="23"/>
      <c r="AC346" s="23"/>
      <c r="AD346" s="23"/>
      <c r="AE346" s="22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 spans="1:48" ht="14.25" customHeigh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23"/>
      <c r="Y347" s="23"/>
      <c r="Z347" s="23"/>
      <c r="AA347" s="23"/>
      <c r="AB347" s="23"/>
      <c r="AC347" s="23"/>
      <c r="AD347" s="23"/>
      <c r="AE347" s="22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 spans="1:48" ht="14.25" customHeigh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23"/>
      <c r="Y348" s="23"/>
      <c r="Z348" s="23"/>
      <c r="AA348" s="23"/>
      <c r="AB348" s="23"/>
      <c r="AC348" s="23"/>
      <c r="AD348" s="23"/>
      <c r="AE348" s="22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 spans="1:48" ht="14.25" customHeigh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23"/>
      <c r="Y349" s="23"/>
      <c r="Z349" s="23"/>
      <c r="AA349" s="23"/>
      <c r="AB349" s="23"/>
      <c r="AC349" s="23"/>
      <c r="AD349" s="23"/>
      <c r="AE349" s="22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 spans="1:48" ht="14.25" customHeigh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23"/>
      <c r="Y350" s="23"/>
      <c r="Z350" s="23"/>
      <c r="AA350" s="23"/>
      <c r="AB350" s="23"/>
      <c r="AC350" s="23"/>
      <c r="AD350" s="23"/>
      <c r="AE350" s="22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 spans="1:48" ht="14.25" customHeigh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23"/>
      <c r="Y351" s="23"/>
      <c r="Z351" s="23"/>
      <c r="AA351" s="23"/>
      <c r="AB351" s="23"/>
      <c r="AC351" s="23"/>
      <c r="AD351" s="23"/>
      <c r="AE351" s="22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 spans="1:48" ht="14.25" customHeigh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23"/>
      <c r="Y352" s="23"/>
      <c r="Z352" s="23"/>
      <c r="AA352" s="23"/>
      <c r="AB352" s="23"/>
      <c r="AC352" s="23"/>
      <c r="AD352" s="23"/>
      <c r="AE352" s="22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 spans="1:48" ht="14.25" customHeigh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23"/>
      <c r="Y353" s="23"/>
      <c r="Z353" s="23"/>
      <c r="AA353" s="23"/>
      <c r="AB353" s="23"/>
      <c r="AC353" s="23"/>
      <c r="AD353" s="23"/>
      <c r="AE353" s="22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 spans="1:48" ht="14.25" customHeigh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23"/>
      <c r="Y354" s="23"/>
      <c r="Z354" s="23"/>
      <c r="AA354" s="23"/>
      <c r="AB354" s="23"/>
      <c r="AC354" s="23"/>
      <c r="AD354" s="23"/>
      <c r="AE354" s="22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 spans="1:48" ht="14.25" customHeigh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23"/>
      <c r="Y355" s="23"/>
      <c r="Z355" s="23"/>
      <c r="AA355" s="23"/>
      <c r="AB355" s="23"/>
      <c r="AC355" s="23"/>
      <c r="AD355" s="23"/>
      <c r="AE355" s="22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 spans="1:48" ht="14.25" customHeigh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23"/>
      <c r="Y356" s="23"/>
      <c r="Z356" s="23"/>
      <c r="AA356" s="23"/>
      <c r="AB356" s="23"/>
      <c r="AC356" s="23"/>
      <c r="AD356" s="23"/>
      <c r="AE356" s="22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 spans="1:48" ht="14.25" customHeigh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23"/>
      <c r="Y357" s="23"/>
      <c r="Z357" s="23"/>
      <c r="AA357" s="23"/>
      <c r="AB357" s="23"/>
      <c r="AC357" s="23"/>
      <c r="AD357" s="23"/>
      <c r="AE357" s="22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 spans="1:48" ht="14.25" customHeigh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23"/>
      <c r="Y358" s="23"/>
      <c r="Z358" s="23"/>
      <c r="AA358" s="23"/>
      <c r="AB358" s="23"/>
      <c r="AC358" s="23"/>
      <c r="AD358" s="23"/>
      <c r="AE358" s="22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 spans="1:48" ht="14.25" customHeigh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23"/>
      <c r="Y359" s="23"/>
      <c r="Z359" s="23"/>
      <c r="AA359" s="23"/>
      <c r="AB359" s="23"/>
      <c r="AC359" s="23"/>
      <c r="AD359" s="23"/>
      <c r="AE359" s="22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 spans="1:48" ht="14.25" customHeigh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23"/>
      <c r="Y360" s="23"/>
      <c r="Z360" s="23"/>
      <c r="AA360" s="23"/>
      <c r="AB360" s="23"/>
      <c r="AC360" s="23"/>
      <c r="AD360" s="23"/>
      <c r="AE360" s="22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 spans="1:48" ht="14.25" customHeigh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23"/>
      <c r="Y361" s="23"/>
      <c r="Z361" s="23"/>
      <c r="AA361" s="23"/>
      <c r="AB361" s="23"/>
      <c r="AC361" s="23"/>
      <c r="AD361" s="23"/>
      <c r="AE361" s="22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 spans="1:48" ht="14.25" customHeigh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23"/>
      <c r="Y362" s="23"/>
      <c r="Z362" s="23"/>
      <c r="AA362" s="23"/>
      <c r="AB362" s="23"/>
      <c r="AC362" s="23"/>
      <c r="AD362" s="23"/>
      <c r="AE362" s="22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 spans="1:48" ht="14.25" customHeigh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23"/>
      <c r="Y363" s="23"/>
      <c r="Z363" s="23"/>
      <c r="AA363" s="23"/>
      <c r="AB363" s="23"/>
      <c r="AC363" s="23"/>
      <c r="AD363" s="23"/>
      <c r="AE363" s="22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 spans="1:48" ht="14.25" customHeigh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23"/>
      <c r="Y364" s="23"/>
      <c r="Z364" s="23"/>
      <c r="AA364" s="23"/>
      <c r="AB364" s="23"/>
      <c r="AC364" s="23"/>
      <c r="AD364" s="23"/>
      <c r="AE364" s="22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 spans="1:48" ht="14.25" customHeigh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23"/>
      <c r="Y365" s="23"/>
      <c r="Z365" s="23"/>
      <c r="AA365" s="23"/>
      <c r="AB365" s="23"/>
      <c r="AC365" s="23"/>
      <c r="AD365" s="23"/>
      <c r="AE365" s="22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 spans="1:48" ht="14.25" customHeigh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23"/>
      <c r="Y366" s="23"/>
      <c r="Z366" s="23"/>
      <c r="AA366" s="23"/>
      <c r="AB366" s="23"/>
      <c r="AC366" s="23"/>
      <c r="AD366" s="23"/>
      <c r="AE366" s="22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 spans="1:48" ht="14.25" customHeigh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23"/>
      <c r="Y367" s="23"/>
      <c r="Z367" s="23"/>
      <c r="AA367" s="23"/>
      <c r="AB367" s="23"/>
      <c r="AC367" s="23"/>
      <c r="AD367" s="23"/>
      <c r="AE367" s="22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 spans="1:48" ht="14.25" customHeigh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23"/>
      <c r="Y368" s="23"/>
      <c r="Z368" s="23"/>
      <c r="AA368" s="23"/>
      <c r="AB368" s="23"/>
      <c r="AC368" s="23"/>
      <c r="AD368" s="23"/>
      <c r="AE368" s="22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 spans="1:48" ht="14.25" customHeigh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23"/>
      <c r="Y369" s="23"/>
      <c r="Z369" s="23"/>
      <c r="AA369" s="23"/>
      <c r="AB369" s="23"/>
      <c r="AC369" s="23"/>
      <c r="AD369" s="23"/>
      <c r="AE369" s="22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 spans="1:48" ht="14.25" customHeigh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23"/>
      <c r="Y370" s="23"/>
      <c r="Z370" s="23"/>
      <c r="AA370" s="23"/>
      <c r="AB370" s="23"/>
      <c r="AC370" s="23"/>
      <c r="AD370" s="23"/>
      <c r="AE370" s="22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 spans="1:48" ht="14.25" customHeigh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23"/>
      <c r="Y371" s="23"/>
      <c r="Z371" s="23"/>
      <c r="AA371" s="23"/>
      <c r="AB371" s="23"/>
      <c r="AC371" s="23"/>
      <c r="AD371" s="23"/>
      <c r="AE371" s="22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 spans="1:48" ht="14.25" customHeigh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23"/>
      <c r="Y372" s="23"/>
      <c r="Z372" s="23"/>
      <c r="AA372" s="23"/>
      <c r="AB372" s="23"/>
      <c r="AC372" s="23"/>
      <c r="AD372" s="23"/>
      <c r="AE372" s="22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 spans="1:48" ht="14.25" customHeigh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23"/>
      <c r="Y373" s="23"/>
      <c r="Z373" s="23"/>
      <c r="AA373" s="23"/>
      <c r="AB373" s="23"/>
      <c r="AC373" s="23"/>
      <c r="AD373" s="23"/>
      <c r="AE373" s="22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 spans="1:48" ht="14.25" customHeigh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23"/>
      <c r="Y374" s="23"/>
      <c r="Z374" s="23"/>
      <c r="AA374" s="23"/>
      <c r="AB374" s="23"/>
      <c r="AC374" s="23"/>
      <c r="AD374" s="23"/>
      <c r="AE374" s="22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 spans="1:48" ht="14.25" customHeigh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23"/>
      <c r="Y375" s="23"/>
      <c r="Z375" s="23"/>
      <c r="AA375" s="23"/>
      <c r="AB375" s="23"/>
      <c r="AC375" s="23"/>
      <c r="AD375" s="23"/>
      <c r="AE375" s="22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 spans="1:48" ht="14.25" customHeigh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23"/>
      <c r="Y376" s="23"/>
      <c r="Z376" s="23"/>
      <c r="AA376" s="23"/>
      <c r="AB376" s="23"/>
      <c r="AC376" s="23"/>
      <c r="AD376" s="23"/>
      <c r="AE376" s="22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 spans="1:48" ht="14.25" customHeigh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23"/>
      <c r="Y377" s="23"/>
      <c r="Z377" s="23"/>
      <c r="AA377" s="23"/>
      <c r="AB377" s="23"/>
      <c r="AC377" s="23"/>
      <c r="AD377" s="23"/>
      <c r="AE377" s="22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 spans="1:48" ht="14.25" customHeigh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23"/>
      <c r="Y378" s="23"/>
      <c r="Z378" s="23"/>
      <c r="AA378" s="23"/>
      <c r="AB378" s="23"/>
      <c r="AC378" s="23"/>
      <c r="AD378" s="23"/>
      <c r="AE378" s="22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 spans="1:48" ht="14.25" customHeigh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23"/>
      <c r="Y379" s="23"/>
      <c r="Z379" s="23"/>
      <c r="AA379" s="23"/>
      <c r="AB379" s="23"/>
      <c r="AC379" s="23"/>
      <c r="AD379" s="23"/>
      <c r="AE379" s="22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 spans="1:48" ht="14.25" customHeigh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23"/>
      <c r="Y380" s="23"/>
      <c r="Z380" s="23"/>
      <c r="AA380" s="23"/>
      <c r="AB380" s="23"/>
      <c r="AC380" s="23"/>
      <c r="AD380" s="23"/>
      <c r="AE380" s="22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 spans="1:48" ht="14.25" customHeigh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23"/>
      <c r="Y381" s="23"/>
      <c r="Z381" s="23"/>
      <c r="AA381" s="23"/>
      <c r="AB381" s="23"/>
      <c r="AC381" s="23"/>
      <c r="AD381" s="23"/>
      <c r="AE381" s="22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 spans="1:48" ht="14.25" customHeigh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23"/>
      <c r="Y382" s="23"/>
      <c r="Z382" s="23"/>
      <c r="AA382" s="23"/>
      <c r="AB382" s="23"/>
      <c r="AC382" s="23"/>
      <c r="AD382" s="23"/>
      <c r="AE382" s="22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 spans="1:48" ht="14.25" customHeigh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23"/>
      <c r="Y383" s="23"/>
      <c r="Z383" s="23"/>
      <c r="AA383" s="23"/>
      <c r="AB383" s="23"/>
      <c r="AC383" s="23"/>
      <c r="AD383" s="23"/>
      <c r="AE383" s="22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 spans="1:48" ht="14.25" customHeigh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23"/>
      <c r="Y384" s="23"/>
      <c r="Z384" s="23"/>
      <c r="AA384" s="23"/>
      <c r="AB384" s="23"/>
      <c r="AC384" s="23"/>
      <c r="AD384" s="23"/>
      <c r="AE384" s="22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 spans="1:48" ht="14.25" customHeigh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23"/>
      <c r="Y385" s="23"/>
      <c r="Z385" s="23"/>
      <c r="AA385" s="23"/>
      <c r="AB385" s="23"/>
      <c r="AC385" s="23"/>
      <c r="AD385" s="23"/>
      <c r="AE385" s="22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 spans="1:48" ht="14.25" customHeigh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23"/>
      <c r="Y386" s="23"/>
      <c r="Z386" s="23"/>
      <c r="AA386" s="23"/>
      <c r="AB386" s="23"/>
      <c r="AC386" s="23"/>
      <c r="AD386" s="23"/>
      <c r="AE386" s="22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 spans="1:48" ht="14.25" customHeigh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23"/>
      <c r="Y387" s="23"/>
      <c r="Z387" s="23"/>
      <c r="AA387" s="23"/>
      <c r="AB387" s="23"/>
      <c r="AC387" s="23"/>
      <c r="AD387" s="23"/>
      <c r="AE387" s="22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 spans="1:48" ht="14.25" customHeigh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23"/>
      <c r="Y388" s="23"/>
      <c r="Z388" s="23"/>
      <c r="AA388" s="23"/>
      <c r="AB388" s="23"/>
      <c r="AC388" s="23"/>
      <c r="AD388" s="23"/>
      <c r="AE388" s="22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 spans="1:48" ht="14.25" customHeigh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23"/>
      <c r="Y389" s="23"/>
      <c r="Z389" s="23"/>
      <c r="AA389" s="23"/>
      <c r="AB389" s="23"/>
      <c r="AC389" s="23"/>
      <c r="AD389" s="23"/>
      <c r="AE389" s="22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 spans="1:48" ht="14.25" customHeigh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23"/>
      <c r="Y390" s="23"/>
      <c r="Z390" s="23"/>
      <c r="AA390" s="23"/>
      <c r="AB390" s="23"/>
      <c r="AC390" s="23"/>
      <c r="AD390" s="23"/>
      <c r="AE390" s="22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 spans="1:48" ht="14.25" customHeigh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23"/>
      <c r="Y391" s="23"/>
      <c r="Z391" s="23"/>
      <c r="AA391" s="23"/>
      <c r="AB391" s="23"/>
      <c r="AC391" s="23"/>
      <c r="AD391" s="23"/>
      <c r="AE391" s="22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 spans="1:48" ht="14.25" customHeigh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23"/>
      <c r="Y392" s="23"/>
      <c r="Z392" s="23"/>
      <c r="AA392" s="23"/>
      <c r="AB392" s="23"/>
      <c r="AC392" s="23"/>
      <c r="AD392" s="23"/>
      <c r="AE392" s="22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 spans="1:48" ht="14.25" customHeigh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23"/>
      <c r="Y393" s="23"/>
      <c r="Z393" s="23"/>
      <c r="AA393" s="23"/>
      <c r="AB393" s="23"/>
      <c r="AC393" s="23"/>
      <c r="AD393" s="23"/>
      <c r="AE393" s="22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 spans="1:48" ht="14.25" customHeigh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23"/>
      <c r="Y394" s="23"/>
      <c r="Z394" s="23"/>
      <c r="AA394" s="23"/>
      <c r="AB394" s="23"/>
      <c r="AC394" s="23"/>
      <c r="AD394" s="23"/>
      <c r="AE394" s="22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 spans="1:48" ht="14.25" customHeigh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23"/>
      <c r="Y395" s="23"/>
      <c r="Z395" s="23"/>
      <c r="AA395" s="23"/>
      <c r="AB395" s="23"/>
      <c r="AC395" s="23"/>
      <c r="AD395" s="23"/>
      <c r="AE395" s="22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 spans="1:48" ht="14.25" customHeigh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23"/>
      <c r="Y396" s="23"/>
      <c r="Z396" s="23"/>
      <c r="AA396" s="23"/>
      <c r="AB396" s="23"/>
      <c r="AC396" s="23"/>
      <c r="AD396" s="23"/>
      <c r="AE396" s="22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 spans="1:48" ht="14.25" customHeigh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23"/>
      <c r="Y397" s="23"/>
      <c r="Z397" s="23"/>
      <c r="AA397" s="23"/>
      <c r="AB397" s="23"/>
      <c r="AC397" s="23"/>
      <c r="AD397" s="23"/>
      <c r="AE397" s="22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 spans="1:48" ht="14.25" customHeigh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23"/>
      <c r="Y398" s="23"/>
      <c r="Z398" s="23"/>
      <c r="AA398" s="23"/>
      <c r="AB398" s="23"/>
      <c r="AC398" s="23"/>
      <c r="AD398" s="23"/>
      <c r="AE398" s="22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 spans="1:48" ht="14.25" customHeigh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23"/>
      <c r="Y399" s="23"/>
      <c r="Z399" s="23"/>
      <c r="AA399" s="23"/>
      <c r="AB399" s="23"/>
      <c r="AC399" s="23"/>
      <c r="AD399" s="23"/>
      <c r="AE399" s="22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 spans="1:48" ht="14.25" customHeigh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23"/>
      <c r="Y400" s="23"/>
      <c r="Z400" s="23"/>
      <c r="AA400" s="23"/>
      <c r="AB400" s="23"/>
      <c r="AC400" s="23"/>
      <c r="AD400" s="23"/>
      <c r="AE400" s="22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 spans="1:48" ht="14.25" customHeigh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23"/>
      <c r="Y401" s="23"/>
      <c r="Z401" s="23"/>
      <c r="AA401" s="23"/>
      <c r="AB401" s="23"/>
      <c r="AC401" s="23"/>
      <c r="AD401" s="23"/>
      <c r="AE401" s="22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 spans="1:48" ht="14.25" customHeigh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23"/>
      <c r="Y402" s="23"/>
      <c r="Z402" s="23"/>
      <c r="AA402" s="23"/>
      <c r="AB402" s="23"/>
      <c r="AC402" s="23"/>
      <c r="AD402" s="23"/>
      <c r="AE402" s="22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 spans="1:48" ht="14.25" customHeigh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23"/>
      <c r="Y403" s="23"/>
      <c r="Z403" s="23"/>
      <c r="AA403" s="23"/>
      <c r="AB403" s="23"/>
      <c r="AC403" s="23"/>
      <c r="AD403" s="23"/>
      <c r="AE403" s="22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 spans="1:48" ht="14.25" customHeigh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23"/>
      <c r="Y404" s="23"/>
      <c r="Z404" s="23"/>
      <c r="AA404" s="23"/>
      <c r="AB404" s="23"/>
      <c r="AC404" s="23"/>
      <c r="AD404" s="23"/>
      <c r="AE404" s="22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 spans="1:48" ht="14.25" customHeigh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23"/>
      <c r="Y405" s="23"/>
      <c r="Z405" s="23"/>
      <c r="AA405" s="23"/>
      <c r="AB405" s="23"/>
      <c r="AC405" s="23"/>
      <c r="AD405" s="23"/>
      <c r="AE405" s="22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 spans="1:48" ht="14.25" customHeigh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23"/>
      <c r="Y406" s="23"/>
      <c r="Z406" s="23"/>
      <c r="AA406" s="23"/>
      <c r="AB406" s="23"/>
      <c r="AC406" s="23"/>
      <c r="AD406" s="23"/>
      <c r="AE406" s="22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 spans="1:48" ht="14.25" customHeigh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23"/>
      <c r="Y407" s="23"/>
      <c r="Z407" s="23"/>
      <c r="AA407" s="23"/>
      <c r="AB407" s="23"/>
      <c r="AC407" s="23"/>
      <c r="AD407" s="23"/>
      <c r="AE407" s="22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 spans="1:48" ht="14.25" customHeigh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23"/>
      <c r="Y408" s="23"/>
      <c r="Z408" s="23"/>
      <c r="AA408" s="23"/>
      <c r="AB408" s="23"/>
      <c r="AC408" s="23"/>
      <c r="AD408" s="23"/>
      <c r="AE408" s="22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 spans="1:48" ht="14.25" customHeigh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23"/>
      <c r="Y409" s="23"/>
      <c r="Z409" s="23"/>
      <c r="AA409" s="23"/>
      <c r="AB409" s="23"/>
      <c r="AC409" s="23"/>
      <c r="AD409" s="23"/>
      <c r="AE409" s="22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 spans="1:48" ht="14.25" customHeigh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23"/>
      <c r="Y410" s="23"/>
      <c r="Z410" s="23"/>
      <c r="AA410" s="23"/>
      <c r="AB410" s="23"/>
      <c r="AC410" s="23"/>
      <c r="AD410" s="23"/>
      <c r="AE410" s="22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 spans="1:48" ht="14.25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23"/>
      <c r="Y411" s="23"/>
      <c r="Z411" s="23"/>
      <c r="AA411" s="23"/>
      <c r="AB411" s="23"/>
      <c r="AC411" s="23"/>
      <c r="AD411" s="23"/>
      <c r="AE411" s="22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 spans="1:48" ht="14.25" customHeigh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23"/>
      <c r="Y412" s="23"/>
      <c r="Z412" s="23"/>
      <c r="AA412" s="23"/>
      <c r="AB412" s="23"/>
      <c r="AC412" s="23"/>
      <c r="AD412" s="23"/>
      <c r="AE412" s="22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 spans="1:48" ht="14.25" customHeigh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23"/>
      <c r="Y413" s="23"/>
      <c r="Z413" s="23"/>
      <c r="AA413" s="23"/>
      <c r="AB413" s="23"/>
      <c r="AC413" s="23"/>
      <c r="AD413" s="23"/>
      <c r="AE413" s="22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 spans="1:48" ht="14.25" customHeigh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23"/>
      <c r="Y414" s="23"/>
      <c r="Z414" s="23"/>
      <c r="AA414" s="23"/>
      <c r="AB414" s="23"/>
      <c r="AC414" s="23"/>
      <c r="AD414" s="23"/>
      <c r="AE414" s="22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 spans="1:48" ht="14.25" customHeigh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23"/>
      <c r="Y415" s="23"/>
      <c r="Z415" s="23"/>
      <c r="AA415" s="23"/>
      <c r="AB415" s="23"/>
      <c r="AC415" s="23"/>
      <c r="AD415" s="23"/>
      <c r="AE415" s="22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 spans="1:48" ht="14.25" customHeigh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23"/>
      <c r="Y416" s="23"/>
      <c r="Z416" s="23"/>
      <c r="AA416" s="23"/>
      <c r="AB416" s="23"/>
      <c r="AC416" s="23"/>
      <c r="AD416" s="23"/>
      <c r="AE416" s="22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 spans="1:48" ht="14.25" customHeigh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23"/>
      <c r="Y417" s="23"/>
      <c r="Z417" s="23"/>
      <c r="AA417" s="23"/>
      <c r="AB417" s="23"/>
      <c r="AC417" s="23"/>
      <c r="AD417" s="23"/>
      <c r="AE417" s="22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 spans="1:48" ht="14.25" customHeigh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23"/>
      <c r="Y418" s="23"/>
      <c r="Z418" s="23"/>
      <c r="AA418" s="23"/>
      <c r="AB418" s="23"/>
      <c r="AC418" s="23"/>
      <c r="AD418" s="23"/>
      <c r="AE418" s="22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 spans="1:48" ht="14.25" customHeigh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23"/>
      <c r="Y419" s="23"/>
      <c r="Z419" s="23"/>
      <c r="AA419" s="23"/>
      <c r="AB419" s="23"/>
      <c r="AC419" s="23"/>
      <c r="AD419" s="23"/>
      <c r="AE419" s="22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 spans="1:48" ht="14.25" customHeigh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23"/>
      <c r="Y420" s="23"/>
      <c r="Z420" s="23"/>
      <c r="AA420" s="23"/>
      <c r="AB420" s="23"/>
      <c r="AC420" s="23"/>
      <c r="AD420" s="23"/>
      <c r="AE420" s="22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 spans="1:48" ht="14.25" customHeigh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23"/>
      <c r="Y421" s="23"/>
      <c r="Z421" s="23"/>
      <c r="AA421" s="23"/>
      <c r="AB421" s="23"/>
      <c r="AC421" s="23"/>
      <c r="AD421" s="23"/>
      <c r="AE421" s="22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 spans="1:48" ht="14.25" customHeigh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23"/>
      <c r="Y422" s="23"/>
      <c r="Z422" s="23"/>
      <c r="AA422" s="23"/>
      <c r="AB422" s="23"/>
      <c r="AC422" s="23"/>
      <c r="AD422" s="23"/>
      <c r="AE422" s="22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 spans="1:48" ht="14.25" customHeigh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23"/>
      <c r="Y423" s="23"/>
      <c r="Z423" s="23"/>
      <c r="AA423" s="23"/>
      <c r="AB423" s="23"/>
      <c r="AC423" s="23"/>
      <c r="AD423" s="23"/>
      <c r="AE423" s="22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 spans="1:48" ht="14.25" customHeigh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23"/>
      <c r="Y424" s="23"/>
      <c r="Z424" s="23"/>
      <c r="AA424" s="23"/>
      <c r="AB424" s="23"/>
      <c r="AC424" s="23"/>
      <c r="AD424" s="23"/>
      <c r="AE424" s="22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 spans="1:48" ht="14.25" customHeigh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23"/>
      <c r="Y425" s="23"/>
      <c r="Z425" s="23"/>
      <c r="AA425" s="23"/>
      <c r="AB425" s="23"/>
      <c r="AC425" s="23"/>
      <c r="AD425" s="23"/>
      <c r="AE425" s="22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 spans="1:48" ht="14.25" customHeigh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23"/>
      <c r="Y426" s="23"/>
      <c r="Z426" s="23"/>
      <c r="AA426" s="23"/>
      <c r="AB426" s="23"/>
      <c r="AC426" s="23"/>
      <c r="AD426" s="23"/>
      <c r="AE426" s="22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 spans="1:48" ht="14.25" customHeigh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23"/>
      <c r="Y427" s="23"/>
      <c r="Z427" s="23"/>
      <c r="AA427" s="23"/>
      <c r="AB427" s="23"/>
      <c r="AC427" s="23"/>
      <c r="AD427" s="23"/>
      <c r="AE427" s="22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 spans="1:48" ht="14.25" customHeigh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23"/>
      <c r="Y428" s="23"/>
      <c r="Z428" s="23"/>
      <c r="AA428" s="23"/>
      <c r="AB428" s="23"/>
      <c r="AC428" s="23"/>
      <c r="AD428" s="23"/>
      <c r="AE428" s="22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 spans="1:48" ht="14.25" customHeigh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23"/>
      <c r="Y429" s="23"/>
      <c r="Z429" s="23"/>
      <c r="AA429" s="23"/>
      <c r="AB429" s="23"/>
      <c r="AC429" s="23"/>
      <c r="AD429" s="23"/>
      <c r="AE429" s="22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 spans="1:48" ht="14.25" customHeigh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23"/>
      <c r="Y430" s="23"/>
      <c r="Z430" s="23"/>
      <c r="AA430" s="23"/>
      <c r="AB430" s="23"/>
      <c r="AC430" s="23"/>
      <c r="AD430" s="23"/>
      <c r="AE430" s="22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 spans="1:48" ht="14.25" customHeigh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23"/>
      <c r="Y431" s="23"/>
      <c r="Z431" s="23"/>
      <c r="AA431" s="23"/>
      <c r="AB431" s="23"/>
      <c r="AC431" s="23"/>
      <c r="AD431" s="23"/>
      <c r="AE431" s="22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 spans="1:48" ht="14.25" customHeigh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23"/>
      <c r="Y432" s="23"/>
      <c r="Z432" s="23"/>
      <c r="AA432" s="23"/>
      <c r="AB432" s="23"/>
      <c r="AC432" s="23"/>
      <c r="AD432" s="23"/>
      <c r="AE432" s="22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 spans="1:48" ht="14.25" customHeigh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23"/>
      <c r="Y433" s="23"/>
      <c r="Z433" s="23"/>
      <c r="AA433" s="23"/>
      <c r="AB433" s="23"/>
      <c r="AC433" s="23"/>
      <c r="AD433" s="23"/>
      <c r="AE433" s="22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 spans="1:48" ht="14.25" customHeigh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23"/>
      <c r="Y434" s="23"/>
      <c r="Z434" s="23"/>
      <c r="AA434" s="23"/>
      <c r="AB434" s="23"/>
      <c r="AC434" s="23"/>
      <c r="AD434" s="23"/>
      <c r="AE434" s="22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 spans="1:48" ht="14.25" customHeigh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23"/>
      <c r="Y435" s="23"/>
      <c r="Z435" s="23"/>
      <c r="AA435" s="23"/>
      <c r="AB435" s="23"/>
      <c r="AC435" s="23"/>
      <c r="AD435" s="23"/>
      <c r="AE435" s="22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 spans="1:48" ht="14.25" customHeigh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23"/>
      <c r="Y436" s="23"/>
      <c r="Z436" s="23"/>
      <c r="AA436" s="23"/>
      <c r="AB436" s="23"/>
      <c r="AC436" s="23"/>
      <c r="AD436" s="23"/>
      <c r="AE436" s="22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 spans="1:48" ht="14.25" customHeigh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23"/>
      <c r="Y437" s="23"/>
      <c r="Z437" s="23"/>
      <c r="AA437" s="23"/>
      <c r="AB437" s="23"/>
      <c r="AC437" s="23"/>
      <c r="AD437" s="23"/>
      <c r="AE437" s="22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 spans="1:48" ht="14.25" customHeigh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23"/>
      <c r="Y438" s="23"/>
      <c r="Z438" s="23"/>
      <c r="AA438" s="23"/>
      <c r="AB438" s="23"/>
      <c r="AC438" s="23"/>
      <c r="AD438" s="23"/>
      <c r="AE438" s="22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 spans="1:48" ht="14.25" customHeigh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23"/>
      <c r="Y439" s="23"/>
      <c r="Z439" s="23"/>
      <c r="AA439" s="23"/>
      <c r="AB439" s="23"/>
      <c r="AC439" s="23"/>
      <c r="AD439" s="23"/>
      <c r="AE439" s="22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 spans="1:48" ht="14.25" customHeigh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23"/>
      <c r="Y440" s="23"/>
      <c r="Z440" s="23"/>
      <c r="AA440" s="23"/>
      <c r="AB440" s="23"/>
      <c r="AC440" s="23"/>
      <c r="AD440" s="23"/>
      <c r="AE440" s="22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 spans="1:48" ht="14.25" customHeigh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23"/>
      <c r="Y441" s="23"/>
      <c r="Z441" s="23"/>
      <c r="AA441" s="23"/>
      <c r="AB441" s="23"/>
      <c r="AC441" s="23"/>
      <c r="AD441" s="23"/>
      <c r="AE441" s="22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 spans="1:48" ht="14.25" customHeigh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23"/>
      <c r="Y442" s="23"/>
      <c r="Z442" s="23"/>
      <c r="AA442" s="23"/>
      <c r="AB442" s="23"/>
      <c r="AC442" s="23"/>
      <c r="AD442" s="23"/>
      <c r="AE442" s="22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 spans="1:48" ht="14.25" customHeigh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23"/>
      <c r="Y443" s="23"/>
      <c r="Z443" s="23"/>
      <c r="AA443" s="23"/>
      <c r="AB443" s="23"/>
      <c r="AC443" s="23"/>
      <c r="AD443" s="23"/>
      <c r="AE443" s="22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 spans="1:48" ht="14.25" customHeigh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23"/>
      <c r="Y444" s="23"/>
      <c r="Z444" s="23"/>
      <c r="AA444" s="23"/>
      <c r="AB444" s="23"/>
      <c r="AC444" s="23"/>
      <c r="AD444" s="23"/>
      <c r="AE444" s="22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 spans="1:48" ht="14.25" customHeigh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23"/>
      <c r="Y445" s="23"/>
      <c r="Z445" s="23"/>
      <c r="AA445" s="23"/>
      <c r="AB445" s="23"/>
      <c r="AC445" s="23"/>
      <c r="AD445" s="23"/>
      <c r="AE445" s="22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 spans="1:48" ht="14.25" customHeigh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23"/>
      <c r="Y446" s="23"/>
      <c r="Z446" s="23"/>
      <c r="AA446" s="23"/>
      <c r="AB446" s="23"/>
      <c r="AC446" s="23"/>
      <c r="AD446" s="23"/>
      <c r="AE446" s="22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 spans="1:48" ht="14.25" customHeigh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23"/>
      <c r="Y447" s="23"/>
      <c r="Z447" s="23"/>
      <c r="AA447" s="23"/>
      <c r="AB447" s="23"/>
      <c r="AC447" s="23"/>
      <c r="AD447" s="23"/>
      <c r="AE447" s="22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 spans="1:48" ht="14.25" customHeigh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23"/>
      <c r="Y448" s="23"/>
      <c r="Z448" s="23"/>
      <c r="AA448" s="23"/>
      <c r="AB448" s="23"/>
      <c r="AC448" s="23"/>
      <c r="AD448" s="23"/>
      <c r="AE448" s="22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 spans="1:48" ht="14.25" customHeigh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23"/>
      <c r="Y449" s="23"/>
      <c r="Z449" s="23"/>
      <c r="AA449" s="23"/>
      <c r="AB449" s="23"/>
      <c r="AC449" s="23"/>
      <c r="AD449" s="23"/>
      <c r="AE449" s="22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 spans="1:48" ht="14.25" customHeigh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23"/>
      <c r="Y450" s="23"/>
      <c r="Z450" s="23"/>
      <c r="AA450" s="23"/>
      <c r="AB450" s="23"/>
      <c r="AC450" s="23"/>
      <c r="AD450" s="23"/>
      <c r="AE450" s="22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 spans="1:48" ht="14.25" customHeigh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23"/>
      <c r="Y451" s="23"/>
      <c r="Z451" s="23"/>
      <c r="AA451" s="23"/>
      <c r="AB451" s="23"/>
      <c r="AC451" s="23"/>
      <c r="AD451" s="23"/>
      <c r="AE451" s="22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 spans="1:48" ht="14.25" customHeigh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23"/>
      <c r="Y452" s="23"/>
      <c r="Z452" s="23"/>
      <c r="AA452" s="23"/>
      <c r="AB452" s="23"/>
      <c r="AC452" s="23"/>
      <c r="AD452" s="23"/>
      <c r="AE452" s="22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 spans="1:48" ht="14.25" customHeigh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23"/>
      <c r="Y453" s="23"/>
      <c r="Z453" s="23"/>
      <c r="AA453" s="23"/>
      <c r="AB453" s="23"/>
      <c r="AC453" s="23"/>
      <c r="AD453" s="23"/>
      <c r="AE453" s="22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 spans="1:48" ht="14.25" customHeigh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23"/>
      <c r="Y454" s="23"/>
      <c r="Z454" s="23"/>
      <c r="AA454" s="23"/>
      <c r="AB454" s="23"/>
      <c r="AC454" s="23"/>
      <c r="AD454" s="23"/>
      <c r="AE454" s="22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 spans="1:48" ht="14.25" customHeigh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23"/>
      <c r="Y455" s="23"/>
      <c r="Z455" s="23"/>
      <c r="AA455" s="23"/>
      <c r="AB455" s="23"/>
      <c r="AC455" s="23"/>
      <c r="AD455" s="23"/>
      <c r="AE455" s="22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 spans="1:48" ht="14.25" customHeigh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23"/>
      <c r="Y456" s="23"/>
      <c r="Z456" s="23"/>
      <c r="AA456" s="23"/>
      <c r="AB456" s="23"/>
      <c r="AC456" s="23"/>
      <c r="AD456" s="23"/>
      <c r="AE456" s="22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 spans="1:48" ht="14.25" customHeigh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23"/>
      <c r="Y457" s="23"/>
      <c r="Z457" s="23"/>
      <c r="AA457" s="23"/>
      <c r="AB457" s="23"/>
      <c r="AC457" s="23"/>
      <c r="AD457" s="23"/>
      <c r="AE457" s="22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 spans="1:48" ht="14.25" customHeigh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23"/>
      <c r="Y458" s="23"/>
      <c r="Z458" s="23"/>
      <c r="AA458" s="23"/>
      <c r="AB458" s="23"/>
      <c r="AC458" s="23"/>
      <c r="AD458" s="23"/>
      <c r="AE458" s="22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 spans="1:48" ht="14.25" customHeigh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23"/>
      <c r="Y459" s="23"/>
      <c r="Z459" s="23"/>
      <c r="AA459" s="23"/>
      <c r="AB459" s="23"/>
      <c r="AC459" s="23"/>
      <c r="AD459" s="23"/>
      <c r="AE459" s="22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 spans="1:48" ht="14.25" customHeigh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23"/>
      <c r="Y460" s="23"/>
      <c r="Z460" s="23"/>
      <c r="AA460" s="23"/>
      <c r="AB460" s="23"/>
      <c r="AC460" s="23"/>
      <c r="AD460" s="23"/>
      <c r="AE460" s="22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 spans="1:48" ht="14.25" customHeigh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23"/>
      <c r="Y461" s="23"/>
      <c r="Z461" s="23"/>
      <c r="AA461" s="23"/>
      <c r="AB461" s="23"/>
      <c r="AC461" s="23"/>
      <c r="AD461" s="23"/>
      <c r="AE461" s="22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 spans="1:48" ht="14.25" customHeigh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23"/>
      <c r="Y462" s="23"/>
      <c r="Z462" s="23"/>
      <c r="AA462" s="23"/>
      <c r="AB462" s="23"/>
      <c r="AC462" s="23"/>
      <c r="AD462" s="23"/>
      <c r="AE462" s="22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 spans="1:48" ht="14.25" customHeigh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23"/>
      <c r="Y463" s="23"/>
      <c r="Z463" s="23"/>
      <c r="AA463" s="23"/>
      <c r="AB463" s="23"/>
      <c r="AC463" s="23"/>
      <c r="AD463" s="23"/>
      <c r="AE463" s="22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 spans="1:48" ht="14.25" customHeigh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23"/>
      <c r="Y464" s="23"/>
      <c r="Z464" s="23"/>
      <c r="AA464" s="23"/>
      <c r="AB464" s="23"/>
      <c r="AC464" s="23"/>
      <c r="AD464" s="23"/>
      <c r="AE464" s="22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 spans="1:48" ht="14.25" customHeigh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23"/>
      <c r="Y465" s="23"/>
      <c r="Z465" s="23"/>
      <c r="AA465" s="23"/>
      <c r="AB465" s="23"/>
      <c r="AC465" s="23"/>
      <c r="AD465" s="23"/>
      <c r="AE465" s="22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 spans="1:48" ht="14.25" customHeigh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23"/>
      <c r="Y466" s="23"/>
      <c r="Z466" s="23"/>
      <c r="AA466" s="23"/>
      <c r="AB466" s="23"/>
      <c r="AC466" s="23"/>
      <c r="AD466" s="23"/>
      <c r="AE466" s="22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 spans="1:48" ht="14.25" customHeigh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23"/>
      <c r="Y467" s="23"/>
      <c r="Z467" s="23"/>
      <c r="AA467" s="23"/>
      <c r="AB467" s="23"/>
      <c r="AC467" s="23"/>
      <c r="AD467" s="23"/>
      <c r="AE467" s="22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 spans="1:48" ht="14.25" customHeigh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23"/>
      <c r="Y468" s="23"/>
      <c r="Z468" s="23"/>
      <c r="AA468" s="23"/>
      <c r="AB468" s="23"/>
      <c r="AC468" s="23"/>
      <c r="AD468" s="23"/>
      <c r="AE468" s="22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 spans="1:48" ht="14.25" customHeigh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23"/>
      <c r="Y469" s="23"/>
      <c r="Z469" s="23"/>
      <c r="AA469" s="23"/>
      <c r="AB469" s="23"/>
      <c r="AC469" s="23"/>
      <c r="AD469" s="23"/>
      <c r="AE469" s="22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 spans="1:48" ht="14.25" customHeigh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23"/>
      <c r="Y470" s="23"/>
      <c r="Z470" s="23"/>
      <c r="AA470" s="23"/>
      <c r="AB470" s="23"/>
      <c r="AC470" s="23"/>
      <c r="AD470" s="23"/>
      <c r="AE470" s="22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 spans="1:48" ht="14.25" customHeigh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23"/>
      <c r="Y471" s="23"/>
      <c r="Z471" s="23"/>
      <c r="AA471" s="23"/>
      <c r="AB471" s="23"/>
      <c r="AC471" s="23"/>
      <c r="AD471" s="23"/>
      <c r="AE471" s="22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 spans="1:48" ht="14.25" customHeigh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23"/>
      <c r="Y472" s="23"/>
      <c r="Z472" s="23"/>
      <c r="AA472" s="23"/>
      <c r="AB472" s="23"/>
      <c r="AC472" s="23"/>
      <c r="AD472" s="23"/>
      <c r="AE472" s="22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 spans="1:48" ht="14.25" customHeigh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23"/>
      <c r="Y473" s="23"/>
      <c r="Z473" s="23"/>
      <c r="AA473" s="23"/>
      <c r="AB473" s="23"/>
      <c r="AC473" s="23"/>
      <c r="AD473" s="23"/>
      <c r="AE473" s="22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 spans="1:48" ht="14.25" customHeigh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23"/>
      <c r="Y474" s="23"/>
      <c r="Z474" s="23"/>
      <c r="AA474" s="23"/>
      <c r="AB474" s="23"/>
      <c r="AC474" s="23"/>
      <c r="AD474" s="23"/>
      <c r="AE474" s="22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 spans="1:48" ht="14.25" customHeigh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23"/>
      <c r="Y475" s="23"/>
      <c r="Z475" s="23"/>
      <c r="AA475" s="23"/>
      <c r="AB475" s="23"/>
      <c r="AC475" s="23"/>
      <c r="AD475" s="23"/>
      <c r="AE475" s="22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 spans="1:48" ht="14.25" customHeigh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23"/>
      <c r="Y476" s="23"/>
      <c r="Z476" s="23"/>
      <c r="AA476" s="23"/>
      <c r="AB476" s="23"/>
      <c r="AC476" s="23"/>
      <c r="AD476" s="23"/>
      <c r="AE476" s="22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 spans="1:48" ht="14.25" customHeigh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23"/>
      <c r="Y477" s="23"/>
      <c r="Z477" s="23"/>
      <c r="AA477" s="23"/>
      <c r="AB477" s="23"/>
      <c r="AC477" s="23"/>
      <c r="AD477" s="23"/>
      <c r="AE477" s="22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 spans="1:48" ht="14.25" customHeigh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23"/>
      <c r="Y478" s="23"/>
      <c r="Z478" s="23"/>
      <c r="AA478" s="23"/>
      <c r="AB478" s="23"/>
      <c r="AC478" s="23"/>
      <c r="AD478" s="23"/>
      <c r="AE478" s="22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 spans="1:48" ht="14.25" customHeigh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23"/>
      <c r="Y479" s="23"/>
      <c r="Z479" s="23"/>
      <c r="AA479" s="23"/>
      <c r="AB479" s="23"/>
      <c r="AC479" s="23"/>
      <c r="AD479" s="23"/>
      <c r="AE479" s="22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 spans="1:48" ht="14.25" customHeigh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23"/>
      <c r="Y480" s="23"/>
      <c r="Z480" s="23"/>
      <c r="AA480" s="23"/>
      <c r="AB480" s="23"/>
      <c r="AC480" s="23"/>
      <c r="AD480" s="23"/>
      <c r="AE480" s="22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 spans="1:48" ht="14.25" customHeigh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23"/>
      <c r="Y481" s="23"/>
      <c r="Z481" s="23"/>
      <c r="AA481" s="23"/>
      <c r="AB481" s="23"/>
      <c r="AC481" s="23"/>
      <c r="AD481" s="23"/>
      <c r="AE481" s="22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 spans="1:48" ht="14.25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23"/>
      <c r="Y482" s="23"/>
      <c r="Z482" s="23"/>
      <c r="AA482" s="23"/>
      <c r="AB482" s="23"/>
      <c r="AC482" s="23"/>
      <c r="AD482" s="23"/>
      <c r="AE482" s="22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 spans="1:48" ht="14.25" customHeigh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23"/>
      <c r="Y483" s="23"/>
      <c r="Z483" s="23"/>
      <c r="AA483" s="23"/>
      <c r="AB483" s="23"/>
      <c r="AC483" s="23"/>
      <c r="AD483" s="23"/>
      <c r="AE483" s="22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 spans="1:48" ht="14.25" customHeigh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23"/>
      <c r="Y484" s="23"/>
      <c r="Z484" s="23"/>
      <c r="AA484" s="23"/>
      <c r="AB484" s="23"/>
      <c r="AC484" s="23"/>
      <c r="AD484" s="23"/>
      <c r="AE484" s="22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 spans="1:48" ht="14.25" customHeigh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23"/>
      <c r="Y485" s="23"/>
      <c r="Z485" s="23"/>
      <c r="AA485" s="23"/>
      <c r="AB485" s="23"/>
      <c r="AC485" s="23"/>
      <c r="AD485" s="23"/>
      <c r="AE485" s="22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 spans="1:48" ht="14.25" customHeigh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23"/>
      <c r="Y486" s="23"/>
      <c r="Z486" s="23"/>
      <c r="AA486" s="23"/>
      <c r="AB486" s="23"/>
      <c r="AC486" s="23"/>
      <c r="AD486" s="23"/>
      <c r="AE486" s="22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 spans="1:48" ht="14.25" customHeigh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23"/>
      <c r="Y487" s="23"/>
      <c r="Z487" s="23"/>
      <c r="AA487" s="23"/>
      <c r="AB487" s="23"/>
      <c r="AC487" s="23"/>
      <c r="AD487" s="23"/>
      <c r="AE487" s="22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 spans="1:48" ht="14.25" customHeigh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23"/>
      <c r="Y488" s="23"/>
      <c r="Z488" s="23"/>
      <c r="AA488" s="23"/>
      <c r="AB488" s="23"/>
      <c r="AC488" s="23"/>
      <c r="AD488" s="23"/>
      <c r="AE488" s="22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 spans="1:48" ht="14.25" customHeigh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23"/>
      <c r="Y489" s="23"/>
      <c r="Z489" s="23"/>
      <c r="AA489" s="23"/>
      <c r="AB489" s="23"/>
      <c r="AC489" s="23"/>
      <c r="AD489" s="23"/>
      <c r="AE489" s="22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 spans="1:48" ht="14.25" customHeigh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23"/>
      <c r="Y490" s="23"/>
      <c r="Z490" s="23"/>
      <c r="AA490" s="23"/>
      <c r="AB490" s="23"/>
      <c r="AC490" s="23"/>
      <c r="AD490" s="23"/>
      <c r="AE490" s="22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 spans="1:48" ht="14.25" customHeigh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23"/>
      <c r="Y491" s="23"/>
      <c r="Z491" s="23"/>
      <c r="AA491" s="23"/>
      <c r="AB491" s="23"/>
      <c r="AC491" s="23"/>
      <c r="AD491" s="23"/>
      <c r="AE491" s="22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 spans="1:48" ht="14.25" customHeigh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23"/>
      <c r="Y492" s="23"/>
      <c r="Z492" s="23"/>
      <c r="AA492" s="23"/>
      <c r="AB492" s="23"/>
      <c r="AC492" s="23"/>
      <c r="AD492" s="23"/>
      <c r="AE492" s="22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 spans="1:48" ht="14.25" customHeigh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23"/>
      <c r="Y493" s="23"/>
      <c r="Z493" s="23"/>
      <c r="AA493" s="23"/>
      <c r="AB493" s="23"/>
      <c r="AC493" s="23"/>
      <c r="AD493" s="23"/>
      <c r="AE493" s="22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 spans="1:48" ht="14.25" customHeigh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23"/>
      <c r="Y494" s="23"/>
      <c r="Z494" s="23"/>
      <c r="AA494" s="23"/>
      <c r="AB494" s="23"/>
      <c r="AC494" s="23"/>
      <c r="AD494" s="23"/>
      <c r="AE494" s="22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 spans="1:48" ht="14.25" customHeigh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23"/>
      <c r="Y495" s="23"/>
      <c r="Z495" s="23"/>
      <c r="AA495" s="23"/>
      <c r="AB495" s="23"/>
      <c r="AC495" s="23"/>
      <c r="AD495" s="23"/>
      <c r="AE495" s="22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 spans="1:48" ht="14.25" customHeigh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23"/>
      <c r="Y496" s="23"/>
      <c r="Z496" s="23"/>
      <c r="AA496" s="23"/>
      <c r="AB496" s="23"/>
      <c r="AC496" s="23"/>
      <c r="AD496" s="23"/>
      <c r="AE496" s="22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 spans="1:48" ht="14.25" customHeigh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23"/>
      <c r="Y497" s="23"/>
      <c r="Z497" s="23"/>
      <c r="AA497" s="23"/>
      <c r="AB497" s="23"/>
      <c r="AC497" s="23"/>
      <c r="AD497" s="23"/>
      <c r="AE497" s="22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 spans="1:48" ht="14.25" customHeigh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23"/>
      <c r="Y498" s="23"/>
      <c r="Z498" s="23"/>
      <c r="AA498" s="23"/>
      <c r="AB498" s="23"/>
      <c r="AC498" s="23"/>
      <c r="AD498" s="23"/>
      <c r="AE498" s="22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 spans="1:48" ht="14.25" customHeigh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23"/>
      <c r="Y499" s="23"/>
      <c r="Z499" s="23"/>
      <c r="AA499" s="23"/>
      <c r="AB499" s="23"/>
      <c r="AC499" s="23"/>
      <c r="AD499" s="23"/>
      <c r="AE499" s="22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 spans="1:48" ht="14.25" customHeigh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23"/>
      <c r="Y500" s="23"/>
      <c r="Z500" s="23"/>
      <c r="AA500" s="23"/>
      <c r="AB500" s="23"/>
      <c r="AC500" s="23"/>
      <c r="AD500" s="23"/>
      <c r="AE500" s="22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 spans="1:48" ht="14.25" customHeigh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23"/>
      <c r="Y501" s="23"/>
      <c r="Z501" s="23"/>
      <c r="AA501" s="23"/>
      <c r="AB501" s="23"/>
      <c r="AC501" s="23"/>
      <c r="AD501" s="23"/>
      <c r="AE501" s="22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 spans="1:48" ht="14.25" customHeigh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23"/>
      <c r="Y502" s="23"/>
      <c r="Z502" s="23"/>
      <c r="AA502" s="23"/>
      <c r="AB502" s="23"/>
      <c r="AC502" s="23"/>
      <c r="AD502" s="23"/>
      <c r="AE502" s="22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 spans="1:48" ht="14.25" customHeigh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23"/>
      <c r="Y503" s="23"/>
      <c r="Z503" s="23"/>
      <c r="AA503" s="23"/>
      <c r="AB503" s="23"/>
      <c r="AC503" s="23"/>
      <c r="AD503" s="23"/>
      <c r="AE503" s="22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 spans="1:48" ht="14.25" customHeigh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23"/>
      <c r="Y504" s="23"/>
      <c r="Z504" s="23"/>
      <c r="AA504" s="23"/>
      <c r="AB504" s="23"/>
      <c r="AC504" s="23"/>
      <c r="AD504" s="23"/>
      <c r="AE504" s="22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 spans="1:48" ht="14.25" customHeigh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23"/>
      <c r="Y505" s="23"/>
      <c r="Z505" s="23"/>
      <c r="AA505" s="23"/>
      <c r="AB505" s="23"/>
      <c r="AC505" s="23"/>
      <c r="AD505" s="23"/>
      <c r="AE505" s="22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 spans="1:48" ht="14.25" customHeigh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23"/>
      <c r="Y506" s="23"/>
      <c r="Z506" s="23"/>
      <c r="AA506" s="23"/>
      <c r="AB506" s="23"/>
      <c r="AC506" s="23"/>
      <c r="AD506" s="23"/>
      <c r="AE506" s="22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 spans="1:48" ht="14.25" customHeigh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23"/>
      <c r="Y507" s="23"/>
      <c r="Z507" s="23"/>
      <c r="AA507" s="23"/>
      <c r="AB507" s="23"/>
      <c r="AC507" s="23"/>
      <c r="AD507" s="23"/>
      <c r="AE507" s="22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 spans="1:48" ht="14.25" customHeigh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23"/>
      <c r="Y508" s="23"/>
      <c r="Z508" s="23"/>
      <c r="AA508" s="23"/>
      <c r="AB508" s="23"/>
      <c r="AC508" s="23"/>
      <c r="AD508" s="23"/>
      <c r="AE508" s="22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 spans="1:48" ht="14.25" customHeigh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23"/>
      <c r="Y509" s="23"/>
      <c r="Z509" s="23"/>
      <c r="AA509" s="23"/>
      <c r="AB509" s="23"/>
      <c r="AC509" s="23"/>
      <c r="AD509" s="23"/>
      <c r="AE509" s="22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 spans="1:48" ht="14.25" customHeigh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23"/>
      <c r="Y510" s="23"/>
      <c r="Z510" s="23"/>
      <c r="AA510" s="23"/>
      <c r="AB510" s="23"/>
      <c r="AC510" s="23"/>
      <c r="AD510" s="23"/>
      <c r="AE510" s="22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 spans="1:48" ht="14.25" customHeigh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23"/>
      <c r="Y511" s="23"/>
      <c r="Z511" s="23"/>
      <c r="AA511" s="23"/>
      <c r="AB511" s="23"/>
      <c r="AC511" s="23"/>
      <c r="AD511" s="23"/>
      <c r="AE511" s="22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 spans="1:48" ht="14.25" customHeigh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23"/>
      <c r="Y512" s="23"/>
      <c r="Z512" s="23"/>
      <c r="AA512" s="23"/>
      <c r="AB512" s="23"/>
      <c r="AC512" s="23"/>
      <c r="AD512" s="23"/>
      <c r="AE512" s="22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 spans="1:48" ht="14.25" customHeight="1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23"/>
      <c r="Y513" s="23"/>
      <c r="Z513" s="23"/>
      <c r="AA513" s="23"/>
      <c r="AB513" s="23"/>
      <c r="AC513" s="23"/>
      <c r="AD513" s="23"/>
      <c r="AE513" s="22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 spans="1:48" ht="14.25" customHeight="1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23"/>
      <c r="Y514" s="23"/>
      <c r="Z514" s="23"/>
      <c r="AA514" s="23"/>
      <c r="AB514" s="23"/>
      <c r="AC514" s="23"/>
      <c r="AD514" s="23"/>
      <c r="AE514" s="22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 spans="1:48" ht="14.25" customHeight="1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23"/>
      <c r="Y515" s="23"/>
      <c r="Z515" s="23"/>
      <c r="AA515" s="23"/>
      <c r="AB515" s="23"/>
      <c r="AC515" s="23"/>
      <c r="AD515" s="23"/>
      <c r="AE515" s="22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 spans="1:48" ht="14.25" customHeight="1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23"/>
      <c r="Y516" s="23"/>
      <c r="Z516" s="23"/>
      <c r="AA516" s="23"/>
      <c r="AB516" s="23"/>
      <c r="AC516" s="23"/>
      <c r="AD516" s="23"/>
      <c r="AE516" s="22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 spans="1:48" ht="14.25" customHeight="1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23"/>
      <c r="Y517" s="23"/>
      <c r="Z517" s="23"/>
      <c r="AA517" s="23"/>
      <c r="AB517" s="23"/>
      <c r="AC517" s="23"/>
      <c r="AD517" s="23"/>
      <c r="AE517" s="22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 spans="1:48" ht="14.25" customHeight="1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23"/>
      <c r="Y518" s="23"/>
      <c r="Z518" s="23"/>
      <c r="AA518" s="23"/>
      <c r="AB518" s="23"/>
      <c r="AC518" s="23"/>
      <c r="AD518" s="23"/>
      <c r="AE518" s="22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 spans="1:48" ht="14.25" customHeight="1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23"/>
      <c r="Y519" s="23"/>
      <c r="Z519" s="23"/>
      <c r="AA519" s="23"/>
      <c r="AB519" s="23"/>
      <c r="AC519" s="23"/>
      <c r="AD519" s="23"/>
      <c r="AE519" s="22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 spans="1:48" ht="14.25" customHeight="1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23"/>
      <c r="Y520" s="23"/>
      <c r="Z520" s="23"/>
      <c r="AA520" s="23"/>
      <c r="AB520" s="23"/>
      <c r="AC520" s="23"/>
      <c r="AD520" s="23"/>
      <c r="AE520" s="22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 spans="1:48" ht="14.25" customHeight="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23"/>
      <c r="Y521" s="23"/>
      <c r="Z521" s="23"/>
      <c r="AA521" s="23"/>
      <c r="AB521" s="23"/>
      <c r="AC521" s="23"/>
      <c r="AD521" s="23"/>
      <c r="AE521" s="22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 spans="1:48" ht="14.25" customHeight="1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23"/>
      <c r="Y522" s="23"/>
      <c r="Z522" s="23"/>
      <c r="AA522" s="23"/>
      <c r="AB522" s="23"/>
      <c r="AC522" s="23"/>
      <c r="AD522" s="23"/>
      <c r="AE522" s="22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 spans="1:48" ht="14.25" customHeight="1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23"/>
      <c r="Y523" s="23"/>
      <c r="Z523" s="23"/>
      <c r="AA523" s="23"/>
      <c r="AB523" s="23"/>
      <c r="AC523" s="23"/>
      <c r="AD523" s="23"/>
      <c r="AE523" s="22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 spans="1:48" ht="14.25" customHeight="1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23"/>
      <c r="Y524" s="23"/>
      <c r="Z524" s="23"/>
      <c r="AA524" s="23"/>
      <c r="AB524" s="23"/>
      <c r="AC524" s="23"/>
      <c r="AD524" s="23"/>
      <c r="AE524" s="22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 spans="1:48" ht="14.25" customHeight="1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23"/>
      <c r="Y525" s="23"/>
      <c r="Z525" s="23"/>
      <c r="AA525" s="23"/>
      <c r="AB525" s="23"/>
      <c r="AC525" s="23"/>
      <c r="AD525" s="23"/>
      <c r="AE525" s="22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 spans="1:48" ht="14.25" customHeight="1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23"/>
      <c r="Y526" s="23"/>
      <c r="Z526" s="23"/>
      <c r="AA526" s="23"/>
      <c r="AB526" s="23"/>
      <c r="AC526" s="23"/>
      <c r="AD526" s="23"/>
      <c r="AE526" s="22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 spans="1:48" ht="14.25" customHeight="1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23"/>
      <c r="Y527" s="23"/>
      <c r="Z527" s="23"/>
      <c r="AA527" s="23"/>
      <c r="AB527" s="23"/>
      <c r="AC527" s="23"/>
      <c r="AD527" s="23"/>
      <c r="AE527" s="22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 spans="1:48" ht="14.25" customHeight="1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23"/>
      <c r="Y528" s="23"/>
      <c r="Z528" s="23"/>
      <c r="AA528" s="23"/>
      <c r="AB528" s="23"/>
      <c r="AC528" s="23"/>
      <c r="AD528" s="23"/>
      <c r="AE528" s="22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 spans="1:48" ht="14.25" customHeight="1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23"/>
      <c r="Y529" s="23"/>
      <c r="Z529" s="23"/>
      <c r="AA529" s="23"/>
      <c r="AB529" s="23"/>
      <c r="AC529" s="23"/>
      <c r="AD529" s="23"/>
      <c r="AE529" s="22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 spans="1:48" ht="14.25" customHeight="1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23"/>
      <c r="Y530" s="23"/>
      <c r="Z530" s="23"/>
      <c r="AA530" s="23"/>
      <c r="AB530" s="23"/>
      <c r="AC530" s="23"/>
      <c r="AD530" s="23"/>
      <c r="AE530" s="22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 spans="1:48" ht="14.25" customHeight="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23"/>
      <c r="Y531" s="23"/>
      <c r="Z531" s="23"/>
      <c r="AA531" s="23"/>
      <c r="AB531" s="23"/>
      <c r="AC531" s="23"/>
      <c r="AD531" s="23"/>
      <c r="AE531" s="22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 spans="1:48" ht="14.25" customHeight="1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23"/>
      <c r="Y532" s="23"/>
      <c r="Z532" s="23"/>
      <c r="AA532" s="23"/>
      <c r="AB532" s="23"/>
      <c r="AC532" s="23"/>
      <c r="AD532" s="23"/>
      <c r="AE532" s="22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 spans="1:48" ht="14.25" customHeight="1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23"/>
      <c r="Y533" s="23"/>
      <c r="Z533" s="23"/>
      <c r="AA533" s="23"/>
      <c r="AB533" s="23"/>
      <c r="AC533" s="23"/>
      <c r="AD533" s="23"/>
      <c r="AE533" s="22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 spans="1:48" ht="14.25" customHeight="1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23"/>
      <c r="Y534" s="23"/>
      <c r="Z534" s="23"/>
      <c r="AA534" s="23"/>
      <c r="AB534" s="23"/>
      <c r="AC534" s="23"/>
      <c r="AD534" s="23"/>
      <c r="AE534" s="22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 spans="1:48" ht="14.25" customHeight="1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23"/>
      <c r="Y535" s="23"/>
      <c r="Z535" s="23"/>
      <c r="AA535" s="23"/>
      <c r="AB535" s="23"/>
      <c r="AC535" s="23"/>
      <c r="AD535" s="23"/>
      <c r="AE535" s="22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 spans="1:48" ht="14.25" customHeight="1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23"/>
      <c r="Y536" s="23"/>
      <c r="Z536" s="23"/>
      <c r="AA536" s="23"/>
      <c r="AB536" s="23"/>
      <c r="AC536" s="23"/>
      <c r="AD536" s="23"/>
      <c r="AE536" s="22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 spans="1:48" ht="14.25" customHeight="1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23"/>
      <c r="Y537" s="23"/>
      <c r="Z537" s="23"/>
      <c r="AA537" s="23"/>
      <c r="AB537" s="23"/>
      <c r="AC537" s="23"/>
      <c r="AD537" s="23"/>
      <c r="AE537" s="22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 spans="1:48" ht="14.25" customHeight="1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23"/>
      <c r="Y538" s="23"/>
      <c r="Z538" s="23"/>
      <c r="AA538" s="23"/>
      <c r="AB538" s="23"/>
      <c r="AC538" s="23"/>
      <c r="AD538" s="23"/>
      <c r="AE538" s="22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 spans="1:48" ht="14.25" customHeight="1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23"/>
      <c r="Y539" s="23"/>
      <c r="Z539" s="23"/>
      <c r="AA539" s="23"/>
      <c r="AB539" s="23"/>
      <c r="AC539" s="23"/>
      <c r="AD539" s="23"/>
      <c r="AE539" s="22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 spans="1:48" ht="14.25" customHeight="1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23"/>
      <c r="Y540" s="23"/>
      <c r="Z540" s="23"/>
      <c r="AA540" s="23"/>
      <c r="AB540" s="23"/>
      <c r="AC540" s="23"/>
      <c r="AD540" s="23"/>
      <c r="AE540" s="22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 spans="1:48" ht="14.25" customHeight="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23"/>
      <c r="Y541" s="23"/>
      <c r="Z541" s="23"/>
      <c r="AA541" s="23"/>
      <c r="AB541" s="23"/>
      <c r="AC541" s="23"/>
      <c r="AD541" s="23"/>
      <c r="AE541" s="22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 spans="1:48" ht="14.25" customHeight="1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23"/>
      <c r="Y542" s="23"/>
      <c r="Z542" s="23"/>
      <c r="AA542" s="23"/>
      <c r="AB542" s="23"/>
      <c r="AC542" s="23"/>
      <c r="AD542" s="23"/>
      <c r="AE542" s="22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 spans="1:48" ht="14.25" customHeight="1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23"/>
      <c r="Y543" s="23"/>
      <c r="Z543" s="23"/>
      <c r="AA543" s="23"/>
      <c r="AB543" s="23"/>
      <c r="AC543" s="23"/>
      <c r="AD543" s="23"/>
      <c r="AE543" s="22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 spans="1:48" ht="14.25" customHeight="1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23"/>
      <c r="Y544" s="23"/>
      <c r="Z544" s="23"/>
      <c r="AA544" s="23"/>
      <c r="AB544" s="23"/>
      <c r="AC544" s="23"/>
      <c r="AD544" s="23"/>
      <c r="AE544" s="22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 spans="1:48" ht="14.25" customHeight="1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23"/>
      <c r="Y545" s="23"/>
      <c r="Z545" s="23"/>
      <c r="AA545" s="23"/>
      <c r="AB545" s="23"/>
      <c r="AC545" s="23"/>
      <c r="AD545" s="23"/>
      <c r="AE545" s="22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 spans="1:48" ht="14.25" customHeight="1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23"/>
      <c r="Y546" s="23"/>
      <c r="Z546" s="23"/>
      <c r="AA546" s="23"/>
      <c r="AB546" s="23"/>
      <c r="AC546" s="23"/>
      <c r="AD546" s="23"/>
      <c r="AE546" s="22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 spans="1:48" ht="14.25" customHeight="1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23"/>
      <c r="Y547" s="23"/>
      <c r="Z547" s="23"/>
      <c r="AA547" s="23"/>
      <c r="AB547" s="23"/>
      <c r="AC547" s="23"/>
      <c r="AD547" s="23"/>
      <c r="AE547" s="22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 spans="1:48" ht="14.25" customHeight="1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23"/>
      <c r="Y548" s="23"/>
      <c r="Z548" s="23"/>
      <c r="AA548" s="23"/>
      <c r="AB548" s="23"/>
      <c r="AC548" s="23"/>
      <c r="AD548" s="23"/>
      <c r="AE548" s="22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 spans="1:48" ht="14.25" customHeight="1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23"/>
      <c r="Y549" s="23"/>
      <c r="Z549" s="23"/>
      <c r="AA549" s="23"/>
      <c r="AB549" s="23"/>
      <c r="AC549" s="23"/>
      <c r="AD549" s="23"/>
      <c r="AE549" s="22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 spans="1:48" ht="14.25" customHeight="1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23"/>
      <c r="Y550" s="23"/>
      <c r="Z550" s="23"/>
      <c r="AA550" s="23"/>
      <c r="AB550" s="23"/>
      <c r="AC550" s="23"/>
      <c r="AD550" s="23"/>
      <c r="AE550" s="22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 spans="1:48" ht="14.25" customHeight="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23"/>
      <c r="Y551" s="23"/>
      <c r="Z551" s="23"/>
      <c r="AA551" s="23"/>
      <c r="AB551" s="23"/>
      <c r="AC551" s="23"/>
      <c r="AD551" s="23"/>
      <c r="AE551" s="22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 spans="1:48" ht="14.25" customHeight="1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23"/>
      <c r="Y552" s="23"/>
      <c r="Z552" s="23"/>
      <c r="AA552" s="23"/>
      <c r="AB552" s="23"/>
      <c r="AC552" s="23"/>
      <c r="AD552" s="23"/>
      <c r="AE552" s="22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 spans="1:48" ht="14.25" customHeight="1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23"/>
      <c r="Y553" s="23"/>
      <c r="Z553" s="23"/>
      <c r="AA553" s="23"/>
      <c r="AB553" s="23"/>
      <c r="AC553" s="23"/>
      <c r="AD553" s="23"/>
      <c r="AE553" s="22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 spans="1:48" ht="14.25" customHeight="1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23"/>
      <c r="Y554" s="23"/>
      <c r="Z554" s="23"/>
      <c r="AA554" s="23"/>
      <c r="AB554" s="23"/>
      <c r="AC554" s="23"/>
      <c r="AD554" s="23"/>
      <c r="AE554" s="22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 spans="1:48" ht="14.25" customHeight="1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23"/>
      <c r="Y555" s="23"/>
      <c r="Z555" s="23"/>
      <c r="AA555" s="23"/>
      <c r="AB555" s="23"/>
      <c r="AC555" s="23"/>
      <c r="AD555" s="23"/>
      <c r="AE555" s="22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 spans="1:48" ht="14.25" customHeight="1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23"/>
      <c r="Y556" s="23"/>
      <c r="Z556" s="23"/>
      <c r="AA556" s="23"/>
      <c r="AB556" s="23"/>
      <c r="AC556" s="23"/>
      <c r="AD556" s="23"/>
      <c r="AE556" s="22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 spans="1:48" ht="14.25" customHeight="1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23"/>
      <c r="Y557" s="23"/>
      <c r="Z557" s="23"/>
      <c r="AA557" s="23"/>
      <c r="AB557" s="23"/>
      <c r="AC557" s="23"/>
      <c r="AD557" s="23"/>
      <c r="AE557" s="22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 spans="1:48" ht="14.25" customHeight="1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23"/>
      <c r="Y558" s="23"/>
      <c r="Z558" s="23"/>
      <c r="AA558" s="23"/>
      <c r="AB558" s="23"/>
      <c r="AC558" s="23"/>
      <c r="AD558" s="23"/>
      <c r="AE558" s="22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 spans="1:48" ht="14.25" customHeight="1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23"/>
      <c r="Y559" s="23"/>
      <c r="Z559" s="23"/>
      <c r="AA559" s="23"/>
      <c r="AB559" s="23"/>
      <c r="AC559" s="23"/>
      <c r="AD559" s="23"/>
      <c r="AE559" s="22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 spans="1:48" ht="14.25" customHeight="1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23"/>
      <c r="Y560" s="23"/>
      <c r="Z560" s="23"/>
      <c r="AA560" s="23"/>
      <c r="AB560" s="23"/>
      <c r="AC560" s="23"/>
      <c r="AD560" s="23"/>
      <c r="AE560" s="22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 spans="1:48" ht="14.25" customHeight="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23"/>
      <c r="Y561" s="23"/>
      <c r="Z561" s="23"/>
      <c r="AA561" s="23"/>
      <c r="AB561" s="23"/>
      <c r="AC561" s="23"/>
      <c r="AD561" s="23"/>
      <c r="AE561" s="22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 spans="1:48" ht="14.25" customHeight="1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23"/>
      <c r="Y562" s="23"/>
      <c r="Z562" s="23"/>
      <c r="AA562" s="23"/>
      <c r="AB562" s="23"/>
      <c r="AC562" s="23"/>
      <c r="AD562" s="23"/>
      <c r="AE562" s="22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 spans="1:48" ht="14.25" customHeight="1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23"/>
      <c r="Y563" s="23"/>
      <c r="Z563" s="23"/>
      <c r="AA563" s="23"/>
      <c r="AB563" s="23"/>
      <c r="AC563" s="23"/>
      <c r="AD563" s="23"/>
      <c r="AE563" s="22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 spans="1:48" ht="14.25" customHeight="1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23"/>
      <c r="Y564" s="23"/>
      <c r="Z564" s="23"/>
      <c r="AA564" s="23"/>
      <c r="AB564" s="23"/>
      <c r="AC564" s="23"/>
      <c r="AD564" s="23"/>
      <c r="AE564" s="22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 spans="1:48" ht="14.25" customHeight="1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23"/>
      <c r="Y565" s="23"/>
      <c r="Z565" s="23"/>
      <c r="AA565" s="23"/>
      <c r="AB565" s="23"/>
      <c r="AC565" s="23"/>
      <c r="AD565" s="23"/>
      <c r="AE565" s="22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 spans="1:48" ht="14.25" customHeight="1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23"/>
      <c r="Y566" s="23"/>
      <c r="Z566" s="23"/>
      <c r="AA566" s="23"/>
      <c r="AB566" s="23"/>
      <c r="AC566" s="23"/>
      <c r="AD566" s="23"/>
      <c r="AE566" s="22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 spans="1:48" ht="14.25" customHeight="1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23"/>
      <c r="Y567" s="23"/>
      <c r="Z567" s="23"/>
      <c r="AA567" s="23"/>
      <c r="AB567" s="23"/>
      <c r="AC567" s="23"/>
      <c r="AD567" s="23"/>
      <c r="AE567" s="22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 spans="1:48" ht="14.25" customHeight="1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23"/>
      <c r="Y568" s="23"/>
      <c r="Z568" s="23"/>
      <c r="AA568" s="23"/>
      <c r="AB568" s="23"/>
      <c r="AC568" s="23"/>
      <c r="AD568" s="23"/>
      <c r="AE568" s="22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 spans="1:48" ht="14.25" customHeight="1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23"/>
      <c r="Y569" s="23"/>
      <c r="Z569" s="23"/>
      <c r="AA569" s="23"/>
      <c r="AB569" s="23"/>
      <c r="AC569" s="23"/>
      <c r="AD569" s="23"/>
      <c r="AE569" s="22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 spans="1:48" ht="14.25" customHeight="1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23"/>
      <c r="Y570" s="23"/>
      <c r="Z570" s="23"/>
      <c r="AA570" s="23"/>
      <c r="AB570" s="23"/>
      <c r="AC570" s="23"/>
      <c r="AD570" s="23"/>
      <c r="AE570" s="22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 spans="1:48" ht="14.25" customHeight="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23"/>
      <c r="Y571" s="23"/>
      <c r="Z571" s="23"/>
      <c r="AA571" s="23"/>
      <c r="AB571" s="23"/>
      <c r="AC571" s="23"/>
      <c r="AD571" s="23"/>
      <c r="AE571" s="22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 spans="1:48" ht="14.25" customHeight="1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23"/>
      <c r="Y572" s="23"/>
      <c r="Z572" s="23"/>
      <c r="AA572" s="23"/>
      <c r="AB572" s="23"/>
      <c r="AC572" s="23"/>
      <c r="AD572" s="23"/>
      <c r="AE572" s="22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 spans="1:48" ht="14.25" customHeight="1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23"/>
      <c r="Y573" s="23"/>
      <c r="Z573" s="23"/>
      <c r="AA573" s="23"/>
      <c r="AB573" s="23"/>
      <c r="AC573" s="23"/>
      <c r="AD573" s="23"/>
      <c r="AE573" s="22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 spans="1:48" ht="14.25" customHeight="1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23"/>
      <c r="Y574" s="23"/>
      <c r="Z574" s="23"/>
      <c r="AA574" s="23"/>
      <c r="AB574" s="23"/>
      <c r="AC574" s="23"/>
      <c r="AD574" s="23"/>
      <c r="AE574" s="22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 spans="1:48" ht="14.25" customHeight="1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23"/>
      <c r="Y575" s="23"/>
      <c r="Z575" s="23"/>
      <c r="AA575" s="23"/>
      <c r="AB575" s="23"/>
      <c r="AC575" s="23"/>
      <c r="AD575" s="23"/>
      <c r="AE575" s="22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 spans="1:48" ht="14.25" customHeight="1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23"/>
      <c r="Y576" s="23"/>
      <c r="Z576" s="23"/>
      <c r="AA576" s="23"/>
      <c r="AB576" s="23"/>
      <c r="AC576" s="23"/>
      <c r="AD576" s="23"/>
      <c r="AE576" s="22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 spans="1:48" ht="14.25" customHeight="1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23"/>
      <c r="Y577" s="23"/>
      <c r="Z577" s="23"/>
      <c r="AA577" s="23"/>
      <c r="AB577" s="23"/>
      <c r="AC577" s="23"/>
      <c r="AD577" s="23"/>
      <c r="AE577" s="22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 spans="1:48" ht="14.25" customHeight="1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23"/>
      <c r="Y578" s="23"/>
      <c r="Z578" s="23"/>
      <c r="AA578" s="23"/>
      <c r="AB578" s="23"/>
      <c r="AC578" s="23"/>
      <c r="AD578" s="23"/>
      <c r="AE578" s="22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 spans="1:48" ht="14.25" customHeight="1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23"/>
      <c r="Y579" s="23"/>
      <c r="Z579" s="23"/>
      <c r="AA579" s="23"/>
      <c r="AB579" s="23"/>
      <c r="AC579" s="23"/>
      <c r="AD579" s="23"/>
      <c r="AE579" s="22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 spans="1:48" ht="14.25" customHeight="1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23"/>
      <c r="Y580" s="23"/>
      <c r="Z580" s="23"/>
      <c r="AA580" s="23"/>
      <c r="AB580" s="23"/>
      <c r="AC580" s="23"/>
      <c r="AD580" s="23"/>
      <c r="AE580" s="22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 spans="1:48" ht="14.25" customHeight="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23"/>
      <c r="Y581" s="23"/>
      <c r="Z581" s="23"/>
      <c r="AA581" s="23"/>
      <c r="AB581" s="23"/>
      <c r="AC581" s="23"/>
      <c r="AD581" s="23"/>
      <c r="AE581" s="22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 spans="1:48" ht="14.25" customHeight="1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23"/>
      <c r="Y582" s="23"/>
      <c r="Z582" s="23"/>
      <c r="AA582" s="23"/>
      <c r="AB582" s="23"/>
      <c r="AC582" s="23"/>
      <c r="AD582" s="23"/>
      <c r="AE582" s="22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 spans="1:48" ht="14.25" customHeight="1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23"/>
      <c r="Y583" s="23"/>
      <c r="Z583" s="23"/>
      <c r="AA583" s="23"/>
      <c r="AB583" s="23"/>
      <c r="AC583" s="23"/>
      <c r="AD583" s="23"/>
      <c r="AE583" s="22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 spans="1:48" ht="14.25" customHeight="1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23"/>
      <c r="Y584" s="23"/>
      <c r="Z584" s="23"/>
      <c r="AA584" s="23"/>
      <c r="AB584" s="23"/>
      <c r="AC584" s="23"/>
      <c r="AD584" s="23"/>
      <c r="AE584" s="22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 spans="1:48" ht="14.25" customHeight="1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23"/>
      <c r="Y585" s="23"/>
      <c r="Z585" s="23"/>
      <c r="AA585" s="23"/>
      <c r="AB585" s="23"/>
      <c r="AC585" s="23"/>
      <c r="AD585" s="23"/>
      <c r="AE585" s="22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 spans="1:48" ht="14.25" customHeight="1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23"/>
      <c r="Y586" s="23"/>
      <c r="Z586" s="23"/>
      <c r="AA586" s="23"/>
      <c r="AB586" s="23"/>
      <c r="AC586" s="23"/>
      <c r="AD586" s="23"/>
      <c r="AE586" s="22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 spans="1:48" ht="14.25" customHeight="1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23"/>
      <c r="Y587" s="23"/>
      <c r="Z587" s="23"/>
      <c r="AA587" s="23"/>
      <c r="AB587" s="23"/>
      <c r="AC587" s="23"/>
      <c r="AD587" s="23"/>
      <c r="AE587" s="22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 spans="1:48" ht="14.25" customHeight="1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23"/>
      <c r="Y588" s="23"/>
      <c r="Z588" s="23"/>
      <c r="AA588" s="23"/>
      <c r="AB588" s="23"/>
      <c r="AC588" s="23"/>
      <c r="AD588" s="23"/>
      <c r="AE588" s="22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 spans="1:48" ht="14.25" customHeight="1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23"/>
      <c r="Y589" s="23"/>
      <c r="Z589" s="23"/>
      <c r="AA589" s="23"/>
      <c r="AB589" s="23"/>
      <c r="AC589" s="23"/>
      <c r="AD589" s="23"/>
      <c r="AE589" s="22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 spans="1:48" ht="14.25" customHeight="1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23"/>
      <c r="Y590" s="23"/>
      <c r="Z590" s="23"/>
      <c r="AA590" s="23"/>
      <c r="AB590" s="23"/>
      <c r="AC590" s="23"/>
      <c r="AD590" s="23"/>
      <c r="AE590" s="22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 spans="1:48" ht="14.25" customHeight="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23"/>
      <c r="Y591" s="23"/>
      <c r="Z591" s="23"/>
      <c r="AA591" s="23"/>
      <c r="AB591" s="23"/>
      <c r="AC591" s="23"/>
      <c r="AD591" s="23"/>
      <c r="AE591" s="22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 spans="1:48" ht="14.25" customHeight="1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23"/>
      <c r="Y592" s="23"/>
      <c r="Z592" s="23"/>
      <c r="AA592" s="23"/>
      <c r="AB592" s="23"/>
      <c r="AC592" s="23"/>
      <c r="AD592" s="23"/>
      <c r="AE592" s="22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 spans="1:48" ht="14.25" customHeight="1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23"/>
      <c r="Y593" s="23"/>
      <c r="Z593" s="23"/>
      <c r="AA593" s="23"/>
      <c r="AB593" s="23"/>
      <c r="AC593" s="23"/>
      <c r="AD593" s="23"/>
      <c r="AE593" s="22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 spans="1:48" ht="14.25" customHeight="1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23"/>
      <c r="Y594" s="23"/>
      <c r="Z594" s="23"/>
      <c r="AA594" s="23"/>
      <c r="AB594" s="23"/>
      <c r="AC594" s="23"/>
      <c r="AD594" s="23"/>
      <c r="AE594" s="22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 spans="1:48" ht="14.25" customHeight="1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23"/>
      <c r="Y595" s="23"/>
      <c r="Z595" s="23"/>
      <c r="AA595" s="23"/>
      <c r="AB595" s="23"/>
      <c r="AC595" s="23"/>
      <c r="AD595" s="23"/>
      <c r="AE595" s="22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 spans="1:48" ht="14.25" customHeight="1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23"/>
      <c r="Y596" s="23"/>
      <c r="Z596" s="23"/>
      <c r="AA596" s="23"/>
      <c r="AB596" s="23"/>
      <c r="AC596" s="23"/>
      <c r="AD596" s="23"/>
      <c r="AE596" s="22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 spans="1:48" ht="14.25" customHeight="1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23"/>
      <c r="Y597" s="23"/>
      <c r="Z597" s="23"/>
      <c r="AA597" s="23"/>
      <c r="AB597" s="23"/>
      <c r="AC597" s="23"/>
      <c r="AD597" s="23"/>
      <c r="AE597" s="22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 spans="1:48" ht="14.25" customHeight="1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23"/>
      <c r="Y598" s="23"/>
      <c r="Z598" s="23"/>
      <c r="AA598" s="23"/>
      <c r="AB598" s="23"/>
      <c r="AC598" s="23"/>
      <c r="AD598" s="23"/>
      <c r="AE598" s="22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 spans="1:48" ht="14.25" customHeight="1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23"/>
      <c r="Y599" s="23"/>
      <c r="Z599" s="23"/>
      <c r="AA599" s="23"/>
      <c r="AB599" s="23"/>
      <c r="AC599" s="23"/>
      <c r="AD599" s="23"/>
      <c r="AE599" s="22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 spans="1:48" ht="14.25" customHeight="1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23"/>
      <c r="Y600" s="23"/>
      <c r="Z600" s="23"/>
      <c r="AA600" s="23"/>
      <c r="AB600" s="23"/>
      <c r="AC600" s="23"/>
      <c r="AD600" s="23"/>
      <c r="AE600" s="22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 spans="1:48" ht="14.25" customHeight="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23"/>
      <c r="Y601" s="23"/>
      <c r="Z601" s="23"/>
      <c r="AA601" s="23"/>
      <c r="AB601" s="23"/>
      <c r="AC601" s="23"/>
      <c r="AD601" s="23"/>
      <c r="AE601" s="22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 spans="1:48" ht="14.25" customHeight="1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23"/>
      <c r="Y602" s="23"/>
      <c r="Z602" s="23"/>
      <c r="AA602" s="23"/>
      <c r="AB602" s="23"/>
      <c r="AC602" s="23"/>
      <c r="AD602" s="23"/>
      <c r="AE602" s="22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 spans="1:48" ht="14.25" customHeight="1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23"/>
      <c r="Y603" s="23"/>
      <c r="Z603" s="23"/>
      <c r="AA603" s="23"/>
      <c r="AB603" s="23"/>
      <c r="AC603" s="23"/>
      <c r="AD603" s="23"/>
      <c r="AE603" s="22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 spans="1:48" ht="14.25" customHeight="1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23"/>
      <c r="Y604" s="23"/>
      <c r="Z604" s="23"/>
      <c r="AA604" s="23"/>
      <c r="AB604" s="23"/>
      <c r="AC604" s="23"/>
      <c r="AD604" s="23"/>
      <c r="AE604" s="22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 spans="1:48" ht="14.25" customHeight="1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23"/>
      <c r="Y605" s="23"/>
      <c r="Z605" s="23"/>
      <c r="AA605" s="23"/>
      <c r="AB605" s="23"/>
      <c r="AC605" s="23"/>
      <c r="AD605" s="23"/>
      <c r="AE605" s="22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 spans="1:48" ht="14.25" customHeight="1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23"/>
      <c r="Y606" s="23"/>
      <c r="Z606" s="23"/>
      <c r="AA606" s="23"/>
      <c r="AB606" s="23"/>
      <c r="AC606" s="23"/>
      <c r="AD606" s="23"/>
      <c r="AE606" s="22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 spans="1:48" ht="14.25" customHeight="1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23"/>
      <c r="Y607" s="23"/>
      <c r="Z607" s="23"/>
      <c r="AA607" s="23"/>
      <c r="AB607" s="23"/>
      <c r="AC607" s="23"/>
      <c r="AD607" s="23"/>
      <c r="AE607" s="22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 spans="1:48" ht="14.25" customHeight="1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23"/>
      <c r="Y608" s="23"/>
      <c r="Z608" s="23"/>
      <c r="AA608" s="23"/>
      <c r="AB608" s="23"/>
      <c r="AC608" s="23"/>
      <c r="AD608" s="23"/>
      <c r="AE608" s="22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 spans="1:48" ht="14.25" customHeight="1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23"/>
      <c r="Y609" s="23"/>
      <c r="Z609" s="23"/>
      <c r="AA609" s="23"/>
      <c r="AB609" s="23"/>
      <c r="AC609" s="23"/>
      <c r="AD609" s="23"/>
      <c r="AE609" s="22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 spans="1:48" ht="14.25" customHeight="1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23"/>
      <c r="Y610" s="23"/>
      <c r="Z610" s="23"/>
      <c r="AA610" s="23"/>
      <c r="AB610" s="23"/>
      <c r="AC610" s="23"/>
      <c r="AD610" s="23"/>
      <c r="AE610" s="22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 spans="1:48" ht="14.25" customHeight="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23"/>
      <c r="Y611" s="23"/>
      <c r="Z611" s="23"/>
      <c r="AA611" s="23"/>
      <c r="AB611" s="23"/>
      <c r="AC611" s="23"/>
      <c r="AD611" s="23"/>
      <c r="AE611" s="22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 spans="1:48" ht="14.25" customHeight="1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23"/>
      <c r="Y612" s="23"/>
      <c r="Z612" s="23"/>
      <c r="AA612" s="23"/>
      <c r="AB612" s="23"/>
      <c r="AC612" s="23"/>
      <c r="AD612" s="23"/>
      <c r="AE612" s="22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 spans="1:48" ht="14.25" customHeight="1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23"/>
      <c r="Y613" s="23"/>
      <c r="Z613" s="23"/>
      <c r="AA613" s="23"/>
      <c r="AB613" s="23"/>
      <c r="AC613" s="23"/>
      <c r="AD613" s="23"/>
      <c r="AE613" s="22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 spans="1:48" ht="14.25" customHeight="1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23"/>
      <c r="Y614" s="23"/>
      <c r="Z614" s="23"/>
      <c r="AA614" s="23"/>
      <c r="AB614" s="23"/>
      <c r="AC614" s="23"/>
      <c r="AD614" s="23"/>
      <c r="AE614" s="22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 spans="1:48" ht="14.25" customHeight="1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23"/>
      <c r="Y615" s="23"/>
      <c r="Z615" s="23"/>
      <c r="AA615" s="23"/>
      <c r="AB615" s="23"/>
      <c r="AC615" s="23"/>
      <c r="AD615" s="23"/>
      <c r="AE615" s="22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 spans="1:48" ht="14.25" customHeight="1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23"/>
      <c r="Y616" s="23"/>
      <c r="Z616" s="23"/>
      <c r="AA616" s="23"/>
      <c r="AB616" s="23"/>
      <c r="AC616" s="23"/>
      <c r="AD616" s="23"/>
      <c r="AE616" s="22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 spans="1:48" ht="14.25" customHeight="1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23"/>
      <c r="Y617" s="23"/>
      <c r="Z617" s="23"/>
      <c r="AA617" s="23"/>
      <c r="AB617" s="23"/>
      <c r="AC617" s="23"/>
      <c r="AD617" s="23"/>
      <c r="AE617" s="22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 spans="1:48" ht="14.25" customHeight="1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23"/>
      <c r="Y618" s="23"/>
      <c r="Z618" s="23"/>
      <c r="AA618" s="23"/>
      <c r="AB618" s="23"/>
      <c r="AC618" s="23"/>
      <c r="AD618" s="23"/>
      <c r="AE618" s="22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 spans="1:48" ht="14.25" customHeight="1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23"/>
      <c r="Y619" s="23"/>
      <c r="Z619" s="23"/>
      <c r="AA619" s="23"/>
      <c r="AB619" s="23"/>
      <c r="AC619" s="23"/>
      <c r="AD619" s="23"/>
      <c r="AE619" s="22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 spans="1:48" ht="14.25" customHeight="1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23"/>
      <c r="Y620" s="23"/>
      <c r="Z620" s="23"/>
      <c r="AA620" s="23"/>
      <c r="AB620" s="23"/>
      <c r="AC620" s="23"/>
      <c r="AD620" s="23"/>
      <c r="AE620" s="22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 spans="1:48" ht="14.25" customHeight="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23"/>
      <c r="Y621" s="23"/>
      <c r="Z621" s="23"/>
      <c r="AA621" s="23"/>
      <c r="AB621" s="23"/>
      <c r="AC621" s="23"/>
      <c r="AD621" s="23"/>
      <c r="AE621" s="22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 spans="1:48" ht="14.25" customHeight="1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23"/>
      <c r="Y622" s="23"/>
      <c r="Z622" s="23"/>
      <c r="AA622" s="23"/>
      <c r="AB622" s="23"/>
      <c r="AC622" s="23"/>
      <c r="AD622" s="23"/>
      <c r="AE622" s="22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 spans="1:48" ht="14.25" customHeight="1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23"/>
      <c r="Y623" s="23"/>
      <c r="Z623" s="23"/>
      <c r="AA623" s="23"/>
      <c r="AB623" s="23"/>
      <c r="AC623" s="23"/>
      <c r="AD623" s="23"/>
      <c r="AE623" s="22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 spans="1:48" ht="14.25" customHeight="1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23"/>
      <c r="Y624" s="23"/>
      <c r="Z624" s="23"/>
      <c r="AA624" s="23"/>
      <c r="AB624" s="23"/>
      <c r="AC624" s="23"/>
      <c r="AD624" s="23"/>
      <c r="AE624" s="22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 spans="1:48" ht="14.25" customHeight="1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23"/>
      <c r="Y625" s="23"/>
      <c r="Z625" s="23"/>
      <c r="AA625" s="23"/>
      <c r="AB625" s="23"/>
      <c r="AC625" s="23"/>
      <c r="AD625" s="23"/>
      <c r="AE625" s="22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 spans="1:48" ht="14.25" customHeight="1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23"/>
      <c r="Y626" s="23"/>
      <c r="Z626" s="23"/>
      <c r="AA626" s="23"/>
      <c r="AB626" s="23"/>
      <c r="AC626" s="23"/>
      <c r="AD626" s="23"/>
      <c r="AE626" s="22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 spans="1:48" ht="14.25" customHeight="1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23"/>
      <c r="Y627" s="23"/>
      <c r="Z627" s="23"/>
      <c r="AA627" s="23"/>
      <c r="AB627" s="23"/>
      <c r="AC627" s="23"/>
      <c r="AD627" s="23"/>
      <c r="AE627" s="22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 spans="1:48" ht="14.25" customHeight="1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23"/>
      <c r="Y628" s="23"/>
      <c r="Z628" s="23"/>
      <c r="AA628" s="23"/>
      <c r="AB628" s="23"/>
      <c r="AC628" s="23"/>
      <c r="AD628" s="23"/>
      <c r="AE628" s="22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 spans="1:48" ht="14.25" customHeight="1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23"/>
      <c r="Y629" s="23"/>
      <c r="Z629" s="23"/>
      <c r="AA629" s="23"/>
      <c r="AB629" s="23"/>
      <c r="AC629" s="23"/>
      <c r="AD629" s="23"/>
      <c r="AE629" s="22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 spans="1:48" ht="14.25" customHeight="1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23"/>
      <c r="Y630" s="23"/>
      <c r="Z630" s="23"/>
      <c r="AA630" s="23"/>
      <c r="AB630" s="23"/>
      <c r="AC630" s="23"/>
      <c r="AD630" s="23"/>
      <c r="AE630" s="22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 spans="1:48" ht="14.25" customHeight="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23"/>
      <c r="Y631" s="23"/>
      <c r="Z631" s="23"/>
      <c r="AA631" s="23"/>
      <c r="AB631" s="23"/>
      <c r="AC631" s="23"/>
      <c r="AD631" s="23"/>
      <c r="AE631" s="22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 spans="1:48" ht="14.25" customHeight="1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23"/>
      <c r="Y632" s="23"/>
      <c r="Z632" s="23"/>
      <c r="AA632" s="23"/>
      <c r="AB632" s="23"/>
      <c r="AC632" s="23"/>
      <c r="AD632" s="23"/>
      <c r="AE632" s="22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 spans="1:48" ht="14.25" customHeight="1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23"/>
      <c r="Y633" s="23"/>
      <c r="Z633" s="23"/>
      <c r="AA633" s="23"/>
      <c r="AB633" s="23"/>
      <c r="AC633" s="23"/>
      <c r="AD633" s="23"/>
      <c r="AE633" s="22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 spans="1:48" ht="14.25" customHeight="1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23"/>
      <c r="Y634" s="23"/>
      <c r="Z634" s="23"/>
      <c r="AA634" s="23"/>
      <c r="AB634" s="23"/>
      <c r="AC634" s="23"/>
      <c r="AD634" s="23"/>
      <c r="AE634" s="22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 spans="1:48" ht="14.25" customHeight="1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23"/>
      <c r="Y635" s="23"/>
      <c r="Z635" s="23"/>
      <c r="AA635" s="23"/>
      <c r="AB635" s="23"/>
      <c r="AC635" s="23"/>
      <c r="AD635" s="23"/>
      <c r="AE635" s="22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 spans="1:48" ht="14.25" customHeight="1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23"/>
      <c r="Y636" s="23"/>
      <c r="Z636" s="23"/>
      <c r="AA636" s="23"/>
      <c r="AB636" s="23"/>
      <c r="AC636" s="23"/>
      <c r="AD636" s="23"/>
      <c r="AE636" s="22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 spans="1:48" ht="14.25" customHeight="1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23"/>
      <c r="Y637" s="23"/>
      <c r="Z637" s="23"/>
      <c r="AA637" s="23"/>
      <c r="AB637" s="23"/>
      <c r="AC637" s="23"/>
      <c r="AD637" s="23"/>
      <c r="AE637" s="22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 spans="1:48" ht="14.25" customHeight="1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23"/>
      <c r="Y638" s="23"/>
      <c r="Z638" s="23"/>
      <c r="AA638" s="23"/>
      <c r="AB638" s="23"/>
      <c r="AC638" s="23"/>
      <c r="AD638" s="23"/>
      <c r="AE638" s="22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 spans="1:48" ht="14.25" customHeight="1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23"/>
      <c r="Y639" s="23"/>
      <c r="Z639" s="23"/>
      <c r="AA639" s="23"/>
      <c r="AB639" s="23"/>
      <c r="AC639" s="23"/>
      <c r="AD639" s="23"/>
      <c r="AE639" s="22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 spans="1:48" ht="14.25" customHeight="1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23"/>
      <c r="Y640" s="23"/>
      <c r="Z640" s="23"/>
      <c r="AA640" s="23"/>
      <c r="AB640" s="23"/>
      <c r="AC640" s="23"/>
      <c r="AD640" s="23"/>
      <c r="AE640" s="22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 spans="1:48" ht="14.25" customHeight="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23"/>
      <c r="Y641" s="23"/>
      <c r="Z641" s="23"/>
      <c r="AA641" s="23"/>
      <c r="AB641" s="23"/>
      <c r="AC641" s="23"/>
      <c r="AD641" s="23"/>
      <c r="AE641" s="22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 spans="1:48" ht="14.25" customHeight="1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23"/>
      <c r="Y642" s="23"/>
      <c r="Z642" s="23"/>
      <c r="AA642" s="23"/>
      <c r="AB642" s="23"/>
      <c r="AC642" s="23"/>
      <c r="AD642" s="23"/>
      <c r="AE642" s="22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 spans="1:48" ht="14.25" customHeight="1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23"/>
      <c r="Y643" s="23"/>
      <c r="Z643" s="23"/>
      <c r="AA643" s="23"/>
      <c r="AB643" s="23"/>
      <c r="AC643" s="23"/>
      <c r="AD643" s="23"/>
      <c r="AE643" s="22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 spans="1:48" ht="14.25" customHeight="1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23"/>
      <c r="Y644" s="23"/>
      <c r="Z644" s="23"/>
      <c r="AA644" s="23"/>
      <c r="AB644" s="23"/>
      <c r="AC644" s="23"/>
      <c r="AD644" s="23"/>
      <c r="AE644" s="22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 spans="1:48" ht="14.25" customHeight="1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23"/>
      <c r="Y645" s="23"/>
      <c r="Z645" s="23"/>
      <c r="AA645" s="23"/>
      <c r="AB645" s="23"/>
      <c r="AC645" s="23"/>
      <c r="AD645" s="23"/>
      <c r="AE645" s="22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 spans="1:48" ht="14.25" customHeight="1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23"/>
      <c r="Y646" s="23"/>
      <c r="Z646" s="23"/>
      <c r="AA646" s="23"/>
      <c r="AB646" s="23"/>
      <c r="AC646" s="23"/>
      <c r="AD646" s="23"/>
      <c r="AE646" s="22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 spans="1:48" ht="14.25" customHeight="1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23"/>
      <c r="Y647" s="23"/>
      <c r="Z647" s="23"/>
      <c r="AA647" s="23"/>
      <c r="AB647" s="23"/>
      <c r="AC647" s="23"/>
      <c r="AD647" s="23"/>
      <c r="AE647" s="22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 spans="1:48" ht="14.25" customHeight="1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23"/>
      <c r="Y648" s="23"/>
      <c r="Z648" s="23"/>
      <c r="AA648" s="23"/>
      <c r="AB648" s="23"/>
      <c r="AC648" s="23"/>
      <c r="AD648" s="23"/>
      <c r="AE648" s="22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 spans="1:48" ht="14.25" customHeight="1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23"/>
      <c r="Y649" s="23"/>
      <c r="Z649" s="23"/>
      <c r="AA649" s="23"/>
      <c r="AB649" s="23"/>
      <c r="AC649" s="23"/>
      <c r="AD649" s="23"/>
      <c r="AE649" s="22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 spans="1:48" ht="14.25" customHeight="1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23"/>
      <c r="Y650" s="23"/>
      <c r="Z650" s="23"/>
      <c r="AA650" s="23"/>
      <c r="AB650" s="23"/>
      <c r="AC650" s="23"/>
      <c r="AD650" s="23"/>
      <c r="AE650" s="22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 spans="1:48" ht="14.25" customHeight="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23"/>
      <c r="Y651" s="23"/>
      <c r="Z651" s="23"/>
      <c r="AA651" s="23"/>
      <c r="AB651" s="23"/>
      <c r="AC651" s="23"/>
      <c r="AD651" s="23"/>
      <c r="AE651" s="22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 spans="1:48" ht="14.25" customHeight="1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23"/>
      <c r="Y652" s="23"/>
      <c r="Z652" s="23"/>
      <c r="AA652" s="23"/>
      <c r="AB652" s="23"/>
      <c r="AC652" s="23"/>
      <c r="AD652" s="23"/>
      <c r="AE652" s="22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 spans="1:48" ht="14.25" customHeight="1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23"/>
      <c r="Y653" s="23"/>
      <c r="Z653" s="23"/>
      <c r="AA653" s="23"/>
      <c r="AB653" s="23"/>
      <c r="AC653" s="23"/>
      <c r="AD653" s="23"/>
      <c r="AE653" s="22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 spans="1:48" ht="14.25" customHeight="1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23"/>
      <c r="Y654" s="23"/>
      <c r="Z654" s="23"/>
      <c r="AA654" s="23"/>
      <c r="AB654" s="23"/>
      <c r="AC654" s="23"/>
      <c r="AD654" s="23"/>
      <c r="AE654" s="22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 spans="1:48" ht="14.25" customHeight="1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23"/>
      <c r="Y655" s="23"/>
      <c r="Z655" s="23"/>
      <c r="AA655" s="23"/>
      <c r="AB655" s="23"/>
      <c r="AC655" s="23"/>
      <c r="AD655" s="23"/>
      <c r="AE655" s="22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 spans="1:48" ht="14.25" customHeight="1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23"/>
      <c r="Y656" s="23"/>
      <c r="Z656" s="23"/>
      <c r="AA656" s="23"/>
      <c r="AB656" s="23"/>
      <c r="AC656" s="23"/>
      <c r="AD656" s="23"/>
      <c r="AE656" s="22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 spans="1:48" ht="14.25" customHeight="1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23"/>
      <c r="Y657" s="23"/>
      <c r="Z657" s="23"/>
      <c r="AA657" s="23"/>
      <c r="AB657" s="23"/>
      <c r="AC657" s="23"/>
      <c r="AD657" s="23"/>
      <c r="AE657" s="22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 spans="1:48" ht="14.25" customHeight="1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23"/>
      <c r="Y658" s="23"/>
      <c r="Z658" s="23"/>
      <c r="AA658" s="23"/>
      <c r="AB658" s="23"/>
      <c r="AC658" s="23"/>
      <c r="AD658" s="23"/>
      <c r="AE658" s="22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 spans="1:48" ht="14.25" customHeight="1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23"/>
      <c r="Y659" s="23"/>
      <c r="Z659" s="23"/>
      <c r="AA659" s="23"/>
      <c r="AB659" s="23"/>
      <c r="AC659" s="23"/>
      <c r="AD659" s="23"/>
      <c r="AE659" s="22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 spans="1:48" ht="14.25" customHeight="1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23"/>
      <c r="Y660" s="23"/>
      <c r="Z660" s="23"/>
      <c r="AA660" s="23"/>
      <c r="AB660" s="23"/>
      <c r="AC660" s="23"/>
      <c r="AD660" s="23"/>
      <c r="AE660" s="22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 spans="1:48" ht="14.25" customHeight="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23"/>
      <c r="Y661" s="23"/>
      <c r="Z661" s="23"/>
      <c r="AA661" s="23"/>
      <c r="AB661" s="23"/>
      <c r="AC661" s="23"/>
      <c r="AD661" s="23"/>
      <c r="AE661" s="22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 spans="1:48" ht="14.25" customHeight="1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23"/>
      <c r="Y662" s="23"/>
      <c r="Z662" s="23"/>
      <c r="AA662" s="23"/>
      <c r="AB662" s="23"/>
      <c r="AC662" s="23"/>
      <c r="AD662" s="23"/>
      <c r="AE662" s="22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 spans="1:48" ht="14.25" customHeight="1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23"/>
      <c r="Y663" s="23"/>
      <c r="Z663" s="23"/>
      <c r="AA663" s="23"/>
      <c r="AB663" s="23"/>
      <c r="AC663" s="23"/>
      <c r="AD663" s="23"/>
      <c r="AE663" s="22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 spans="1:48" ht="14.25" customHeight="1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23"/>
      <c r="Y664" s="23"/>
      <c r="Z664" s="23"/>
      <c r="AA664" s="23"/>
      <c r="AB664" s="23"/>
      <c r="AC664" s="23"/>
      <c r="AD664" s="23"/>
      <c r="AE664" s="22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 spans="1:48" ht="14.25" customHeight="1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23"/>
      <c r="Y665" s="23"/>
      <c r="Z665" s="23"/>
      <c r="AA665" s="23"/>
      <c r="AB665" s="23"/>
      <c r="AC665" s="23"/>
      <c r="AD665" s="23"/>
      <c r="AE665" s="22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 spans="1:48" ht="14.25" customHeight="1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23"/>
      <c r="Y666" s="23"/>
      <c r="Z666" s="23"/>
      <c r="AA666" s="23"/>
      <c r="AB666" s="23"/>
      <c r="AC666" s="23"/>
      <c r="AD666" s="23"/>
      <c r="AE666" s="22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 spans="1:48" ht="14.25" customHeight="1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23"/>
      <c r="Y667" s="23"/>
      <c r="Z667" s="23"/>
      <c r="AA667" s="23"/>
      <c r="AB667" s="23"/>
      <c r="AC667" s="23"/>
      <c r="AD667" s="23"/>
      <c r="AE667" s="22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 spans="1:48" ht="14.25" customHeight="1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23"/>
      <c r="Y668" s="23"/>
      <c r="Z668" s="23"/>
      <c r="AA668" s="23"/>
      <c r="AB668" s="23"/>
      <c r="AC668" s="23"/>
      <c r="AD668" s="23"/>
      <c r="AE668" s="22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 spans="1:48" ht="14.25" customHeight="1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23"/>
      <c r="Y669" s="23"/>
      <c r="Z669" s="23"/>
      <c r="AA669" s="23"/>
      <c r="AB669" s="23"/>
      <c r="AC669" s="23"/>
      <c r="AD669" s="23"/>
      <c r="AE669" s="22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 spans="1:48" ht="14.25" customHeight="1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23"/>
      <c r="Y670" s="23"/>
      <c r="Z670" s="23"/>
      <c r="AA670" s="23"/>
      <c r="AB670" s="23"/>
      <c r="AC670" s="23"/>
      <c r="AD670" s="23"/>
      <c r="AE670" s="22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 spans="1:48" ht="14.25" customHeight="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23"/>
      <c r="Y671" s="23"/>
      <c r="Z671" s="23"/>
      <c r="AA671" s="23"/>
      <c r="AB671" s="23"/>
      <c r="AC671" s="23"/>
      <c r="AD671" s="23"/>
      <c r="AE671" s="22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 spans="1:48" ht="14.25" customHeight="1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23"/>
      <c r="Y672" s="23"/>
      <c r="Z672" s="23"/>
      <c r="AA672" s="23"/>
      <c r="AB672" s="23"/>
      <c r="AC672" s="23"/>
      <c r="AD672" s="23"/>
      <c r="AE672" s="22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 spans="1:48" ht="14.25" customHeight="1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23"/>
      <c r="Y673" s="23"/>
      <c r="Z673" s="23"/>
      <c r="AA673" s="23"/>
      <c r="AB673" s="23"/>
      <c r="AC673" s="23"/>
      <c r="AD673" s="23"/>
      <c r="AE673" s="22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 spans="1:48" ht="14.25" customHeight="1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23"/>
      <c r="Y674" s="23"/>
      <c r="Z674" s="23"/>
      <c r="AA674" s="23"/>
      <c r="AB674" s="23"/>
      <c r="AC674" s="23"/>
      <c r="AD674" s="23"/>
      <c r="AE674" s="22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 spans="1:48" ht="14.25" customHeight="1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23"/>
      <c r="Y675" s="23"/>
      <c r="Z675" s="23"/>
      <c r="AA675" s="23"/>
      <c r="AB675" s="23"/>
      <c r="AC675" s="23"/>
      <c r="AD675" s="23"/>
      <c r="AE675" s="22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 spans="1:48" ht="14.25" customHeight="1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23"/>
      <c r="Y676" s="23"/>
      <c r="Z676" s="23"/>
      <c r="AA676" s="23"/>
      <c r="AB676" s="23"/>
      <c r="AC676" s="23"/>
      <c r="AD676" s="23"/>
      <c r="AE676" s="22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 spans="1:48" ht="14.25" customHeight="1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23"/>
      <c r="Y677" s="23"/>
      <c r="Z677" s="23"/>
      <c r="AA677" s="23"/>
      <c r="AB677" s="23"/>
      <c r="AC677" s="23"/>
      <c r="AD677" s="23"/>
      <c r="AE677" s="22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 spans="1:48" ht="14.25" customHeight="1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23"/>
      <c r="Y678" s="23"/>
      <c r="Z678" s="23"/>
      <c r="AA678" s="23"/>
      <c r="AB678" s="23"/>
      <c r="AC678" s="23"/>
      <c r="AD678" s="23"/>
      <c r="AE678" s="22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 spans="1:48" ht="14.25" customHeight="1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23"/>
      <c r="Y679" s="23"/>
      <c r="Z679" s="23"/>
      <c r="AA679" s="23"/>
      <c r="AB679" s="23"/>
      <c r="AC679" s="23"/>
      <c r="AD679" s="23"/>
      <c r="AE679" s="22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 spans="1:48" ht="14.25" customHeight="1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23"/>
      <c r="Y680" s="23"/>
      <c r="Z680" s="23"/>
      <c r="AA680" s="23"/>
      <c r="AB680" s="23"/>
      <c r="AC680" s="23"/>
      <c r="AD680" s="23"/>
      <c r="AE680" s="22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 spans="1:48" ht="14.25" customHeight="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23"/>
      <c r="Y681" s="23"/>
      <c r="Z681" s="23"/>
      <c r="AA681" s="23"/>
      <c r="AB681" s="23"/>
      <c r="AC681" s="23"/>
      <c r="AD681" s="23"/>
      <c r="AE681" s="22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 spans="1:48" ht="14.25" customHeight="1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23"/>
      <c r="Y682" s="23"/>
      <c r="Z682" s="23"/>
      <c r="AA682" s="23"/>
      <c r="AB682" s="23"/>
      <c r="AC682" s="23"/>
      <c r="AD682" s="23"/>
      <c r="AE682" s="22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 spans="1:48" ht="14.25" customHeight="1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23"/>
      <c r="Y683" s="23"/>
      <c r="Z683" s="23"/>
      <c r="AA683" s="23"/>
      <c r="AB683" s="23"/>
      <c r="AC683" s="23"/>
      <c r="AD683" s="23"/>
      <c r="AE683" s="22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 spans="1:48" ht="14.25" customHeight="1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23"/>
      <c r="Y684" s="23"/>
      <c r="Z684" s="23"/>
      <c r="AA684" s="23"/>
      <c r="AB684" s="23"/>
      <c r="AC684" s="23"/>
      <c r="AD684" s="23"/>
      <c r="AE684" s="22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 spans="1:48" ht="14.25" customHeight="1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23"/>
      <c r="Y685" s="23"/>
      <c r="Z685" s="23"/>
      <c r="AA685" s="23"/>
      <c r="AB685" s="23"/>
      <c r="AC685" s="23"/>
      <c r="AD685" s="23"/>
      <c r="AE685" s="22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 spans="1:48" ht="14.25" customHeight="1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23"/>
      <c r="Y686" s="23"/>
      <c r="Z686" s="23"/>
      <c r="AA686" s="23"/>
      <c r="AB686" s="23"/>
      <c r="AC686" s="23"/>
      <c r="AD686" s="23"/>
      <c r="AE686" s="22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 spans="1:48" ht="14.25" customHeight="1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23"/>
      <c r="Y687" s="23"/>
      <c r="Z687" s="23"/>
      <c r="AA687" s="23"/>
      <c r="AB687" s="23"/>
      <c r="AC687" s="23"/>
      <c r="AD687" s="23"/>
      <c r="AE687" s="22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 spans="1:48" ht="14.25" customHeight="1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23"/>
      <c r="Y688" s="23"/>
      <c r="Z688" s="23"/>
      <c r="AA688" s="23"/>
      <c r="AB688" s="23"/>
      <c r="AC688" s="23"/>
      <c r="AD688" s="23"/>
      <c r="AE688" s="22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 spans="1:48" ht="14.25" customHeight="1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23"/>
      <c r="Y689" s="23"/>
      <c r="Z689" s="23"/>
      <c r="AA689" s="23"/>
      <c r="AB689" s="23"/>
      <c r="AC689" s="23"/>
      <c r="AD689" s="23"/>
      <c r="AE689" s="22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 spans="1:48" ht="14.25" customHeight="1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23"/>
      <c r="Y690" s="23"/>
      <c r="Z690" s="23"/>
      <c r="AA690" s="23"/>
      <c r="AB690" s="23"/>
      <c r="AC690" s="23"/>
      <c r="AD690" s="23"/>
      <c r="AE690" s="22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 spans="1:48" ht="14.25" customHeight="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23"/>
      <c r="Y691" s="23"/>
      <c r="Z691" s="23"/>
      <c r="AA691" s="23"/>
      <c r="AB691" s="23"/>
      <c r="AC691" s="23"/>
      <c r="AD691" s="23"/>
      <c r="AE691" s="22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 spans="1:48" ht="14.25" customHeight="1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23"/>
      <c r="Y692" s="23"/>
      <c r="Z692" s="23"/>
      <c r="AA692" s="23"/>
      <c r="AB692" s="23"/>
      <c r="AC692" s="23"/>
      <c r="AD692" s="23"/>
      <c r="AE692" s="22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 spans="1:48" ht="14.25" customHeight="1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23"/>
      <c r="Y693" s="23"/>
      <c r="Z693" s="23"/>
      <c r="AA693" s="23"/>
      <c r="AB693" s="23"/>
      <c r="AC693" s="23"/>
      <c r="AD693" s="23"/>
      <c r="AE693" s="22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 spans="1:48" ht="14.25" customHeight="1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23"/>
      <c r="Y694" s="23"/>
      <c r="Z694" s="23"/>
      <c r="AA694" s="23"/>
      <c r="AB694" s="23"/>
      <c r="AC694" s="23"/>
      <c r="AD694" s="23"/>
      <c r="AE694" s="22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 spans="1:48" ht="14.25" customHeight="1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23"/>
      <c r="Y695" s="23"/>
      <c r="Z695" s="23"/>
      <c r="AA695" s="23"/>
      <c r="AB695" s="23"/>
      <c r="AC695" s="23"/>
      <c r="AD695" s="23"/>
      <c r="AE695" s="22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 spans="1:48" ht="14.25" customHeight="1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23"/>
      <c r="Y696" s="23"/>
      <c r="Z696" s="23"/>
      <c r="AA696" s="23"/>
      <c r="AB696" s="23"/>
      <c r="AC696" s="23"/>
      <c r="AD696" s="23"/>
      <c r="AE696" s="22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 spans="1:48" ht="14.25" customHeight="1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23"/>
      <c r="Y697" s="23"/>
      <c r="Z697" s="23"/>
      <c r="AA697" s="23"/>
      <c r="AB697" s="23"/>
      <c r="AC697" s="23"/>
      <c r="AD697" s="23"/>
      <c r="AE697" s="22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 spans="1:48" ht="14.25" customHeight="1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23"/>
      <c r="Y698" s="23"/>
      <c r="Z698" s="23"/>
      <c r="AA698" s="23"/>
      <c r="AB698" s="23"/>
      <c r="AC698" s="23"/>
      <c r="AD698" s="23"/>
      <c r="AE698" s="22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 spans="1:48" ht="14.25" customHeight="1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23"/>
      <c r="Y699" s="23"/>
      <c r="Z699" s="23"/>
      <c r="AA699" s="23"/>
      <c r="AB699" s="23"/>
      <c r="AC699" s="23"/>
      <c r="AD699" s="23"/>
      <c r="AE699" s="22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 spans="1:48" ht="14.25" customHeight="1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23"/>
      <c r="Y700" s="23"/>
      <c r="Z700" s="23"/>
      <c r="AA700" s="23"/>
      <c r="AB700" s="23"/>
      <c r="AC700" s="23"/>
      <c r="AD700" s="23"/>
      <c r="AE700" s="22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 spans="1:48" ht="14.25" customHeight="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23"/>
      <c r="Y701" s="23"/>
      <c r="Z701" s="23"/>
      <c r="AA701" s="23"/>
      <c r="AB701" s="23"/>
      <c r="AC701" s="23"/>
      <c r="AD701" s="23"/>
      <c r="AE701" s="22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 spans="1:48" ht="14.25" customHeight="1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23"/>
      <c r="Y702" s="23"/>
      <c r="Z702" s="23"/>
      <c r="AA702" s="23"/>
      <c r="AB702" s="23"/>
      <c r="AC702" s="23"/>
      <c r="AD702" s="23"/>
      <c r="AE702" s="22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 spans="1:48" ht="14.25" customHeight="1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23"/>
      <c r="Y703" s="23"/>
      <c r="Z703" s="23"/>
      <c r="AA703" s="23"/>
      <c r="AB703" s="23"/>
      <c r="AC703" s="23"/>
      <c r="AD703" s="23"/>
      <c r="AE703" s="22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 spans="1:48" ht="14.25" customHeight="1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23"/>
      <c r="Y704" s="23"/>
      <c r="Z704" s="23"/>
      <c r="AA704" s="23"/>
      <c r="AB704" s="23"/>
      <c r="AC704" s="23"/>
      <c r="AD704" s="23"/>
      <c r="AE704" s="22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 spans="1:48" ht="14.25" customHeight="1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23"/>
      <c r="Y705" s="23"/>
      <c r="Z705" s="23"/>
      <c r="AA705" s="23"/>
      <c r="AB705" s="23"/>
      <c r="AC705" s="23"/>
      <c r="AD705" s="23"/>
      <c r="AE705" s="22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 spans="1:48" ht="14.25" customHeight="1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23"/>
      <c r="Y706" s="23"/>
      <c r="Z706" s="23"/>
      <c r="AA706" s="23"/>
      <c r="AB706" s="23"/>
      <c r="AC706" s="23"/>
      <c r="AD706" s="23"/>
      <c r="AE706" s="22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 spans="1:48" ht="14.25" customHeight="1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23"/>
      <c r="Y707" s="23"/>
      <c r="Z707" s="23"/>
      <c r="AA707" s="23"/>
      <c r="AB707" s="23"/>
      <c r="AC707" s="23"/>
      <c r="AD707" s="23"/>
      <c r="AE707" s="22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 spans="1:48" ht="14.25" customHeight="1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23"/>
      <c r="Y708" s="23"/>
      <c r="Z708" s="23"/>
      <c r="AA708" s="23"/>
      <c r="AB708" s="23"/>
      <c r="AC708" s="23"/>
      <c r="AD708" s="23"/>
      <c r="AE708" s="22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 spans="1:48" ht="14.25" customHeight="1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23"/>
      <c r="Y709" s="23"/>
      <c r="Z709" s="23"/>
      <c r="AA709" s="23"/>
      <c r="AB709" s="23"/>
      <c r="AC709" s="23"/>
      <c r="AD709" s="23"/>
      <c r="AE709" s="22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 spans="1:48" ht="14.25" customHeight="1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23"/>
      <c r="Y710" s="23"/>
      <c r="Z710" s="23"/>
      <c r="AA710" s="23"/>
      <c r="AB710" s="23"/>
      <c r="AC710" s="23"/>
      <c r="AD710" s="23"/>
      <c r="AE710" s="22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 spans="1:48" ht="14.25" customHeight="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23"/>
      <c r="Y711" s="23"/>
      <c r="Z711" s="23"/>
      <c r="AA711" s="23"/>
      <c r="AB711" s="23"/>
      <c r="AC711" s="23"/>
      <c r="AD711" s="23"/>
      <c r="AE711" s="22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 spans="1:48" ht="14.25" customHeight="1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23"/>
      <c r="Y712" s="23"/>
      <c r="Z712" s="23"/>
      <c r="AA712" s="23"/>
      <c r="AB712" s="23"/>
      <c r="AC712" s="23"/>
      <c r="AD712" s="23"/>
      <c r="AE712" s="22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 spans="1:48" ht="14.25" customHeight="1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23"/>
      <c r="Y713" s="23"/>
      <c r="Z713" s="23"/>
      <c r="AA713" s="23"/>
      <c r="AB713" s="23"/>
      <c r="AC713" s="23"/>
      <c r="AD713" s="23"/>
      <c r="AE713" s="22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 spans="1:48" ht="14.25" customHeight="1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23"/>
      <c r="Y714" s="23"/>
      <c r="Z714" s="23"/>
      <c r="AA714" s="23"/>
      <c r="AB714" s="23"/>
      <c r="AC714" s="23"/>
      <c r="AD714" s="23"/>
      <c r="AE714" s="22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 spans="1:48" ht="14.25" customHeight="1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23"/>
      <c r="Y715" s="23"/>
      <c r="Z715" s="23"/>
      <c r="AA715" s="23"/>
      <c r="AB715" s="23"/>
      <c r="AC715" s="23"/>
      <c r="AD715" s="23"/>
      <c r="AE715" s="22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 spans="1:48" ht="14.25" customHeight="1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23"/>
      <c r="Y716" s="23"/>
      <c r="Z716" s="23"/>
      <c r="AA716" s="23"/>
      <c r="AB716" s="23"/>
      <c r="AC716" s="23"/>
      <c r="AD716" s="23"/>
      <c r="AE716" s="22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 spans="1:48" ht="14.25" customHeight="1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23"/>
      <c r="Y717" s="23"/>
      <c r="Z717" s="23"/>
      <c r="AA717" s="23"/>
      <c r="AB717" s="23"/>
      <c r="AC717" s="23"/>
      <c r="AD717" s="23"/>
      <c r="AE717" s="22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 spans="1:48" ht="14.25" customHeight="1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23"/>
      <c r="Y718" s="23"/>
      <c r="Z718" s="23"/>
      <c r="AA718" s="23"/>
      <c r="AB718" s="23"/>
      <c r="AC718" s="23"/>
      <c r="AD718" s="23"/>
      <c r="AE718" s="22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 spans="1:48" ht="14.25" customHeight="1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23"/>
      <c r="Y719" s="23"/>
      <c r="Z719" s="23"/>
      <c r="AA719" s="23"/>
      <c r="AB719" s="23"/>
      <c r="AC719" s="23"/>
      <c r="AD719" s="23"/>
      <c r="AE719" s="22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 spans="1:48" ht="14.25" customHeight="1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23"/>
      <c r="Y720" s="23"/>
      <c r="Z720" s="23"/>
      <c r="AA720" s="23"/>
      <c r="AB720" s="23"/>
      <c r="AC720" s="23"/>
      <c r="AD720" s="23"/>
      <c r="AE720" s="22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 spans="1:48" ht="14.25" customHeight="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23"/>
      <c r="Y721" s="23"/>
      <c r="Z721" s="23"/>
      <c r="AA721" s="23"/>
      <c r="AB721" s="23"/>
      <c r="AC721" s="23"/>
      <c r="AD721" s="23"/>
      <c r="AE721" s="22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 spans="1:48" ht="14.25" customHeight="1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23"/>
      <c r="Y722" s="23"/>
      <c r="Z722" s="23"/>
      <c r="AA722" s="23"/>
      <c r="AB722" s="23"/>
      <c r="AC722" s="23"/>
      <c r="AD722" s="23"/>
      <c r="AE722" s="22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 spans="1:48" ht="14.25" customHeight="1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23"/>
      <c r="Y723" s="23"/>
      <c r="Z723" s="23"/>
      <c r="AA723" s="23"/>
      <c r="AB723" s="23"/>
      <c r="AC723" s="23"/>
      <c r="AD723" s="23"/>
      <c r="AE723" s="22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 spans="1:48" ht="14.25" customHeight="1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23"/>
      <c r="Y724" s="23"/>
      <c r="Z724" s="23"/>
      <c r="AA724" s="23"/>
      <c r="AB724" s="23"/>
      <c r="AC724" s="23"/>
      <c r="AD724" s="23"/>
      <c r="AE724" s="22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 spans="1:48" ht="14.25" customHeight="1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23"/>
      <c r="Y725" s="23"/>
      <c r="Z725" s="23"/>
      <c r="AA725" s="23"/>
      <c r="AB725" s="23"/>
      <c r="AC725" s="23"/>
      <c r="AD725" s="23"/>
      <c r="AE725" s="22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 spans="1:48" ht="14.25" customHeight="1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23"/>
      <c r="Y726" s="23"/>
      <c r="Z726" s="23"/>
      <c r="AA726" s="23"/>
      <c r="AB726" s="23"/>
      <c r="AC726" s="23"/>
      <c r="AD726" s="23"/>
      <c r="AE726" s="22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 spans="1:48" ht="14.25" customHeight="1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23"/>
      <c r="Y727" s="23"/>
      <c r="Z727" s="23"/>
      <c r="AA727" s="23"/>
      <c r="AB727" s="23"/>
      <c r="AC727" s="23"/>
      <c r="AD727" s="23"/>
      <c r="AE727" s="22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 spans="1:48" ht="14.25" customHeight="1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23"/>
      <c r="Y728" s="23"/>
      <c r="Z728" s="23"/>
      <c r="AA728" s="23"/>
      <c r="AB728" s="23"/>
      <c r="AC728" s="23"/>
      <c r="AD728" s="23"/>
      <c r="AE728" s="22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 spans="1:48" ht="14.25" customHeight="1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23"/>
      <c r="Y729" s="23"/>
      <c r="Z729" s="23"/>
      <c r="AA729" s="23"/>
      <c r="AB729" s="23"/>
      <c r="AC729" s="23"/>
      <c r="AD729" s="23"/>
      <c r="AE729" s="22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 spans="1:48" ht="14.25" customHeight="1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23"/>
      <c r="Y730" s="23"/>
      <c r="Z730" s="23"/>
      <c r="AA730" s="23"/>
      <c r="AB730" s="23"/>
      <c r="AC730" s="23"/>
      <c r="AD730" s="23"/>
      <c r="AE730" s="22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 spans="1:48" ht="14.2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23"/>
      <c r="Y731" s="23"/>
      <c r="Z731" s="23"/>
      <c r="AA731" s="23"/>
      <c r="AB731" s="23"/>
      <c r="AC731" s="23"/>
      <c r="AD731" s="23"/>
      <c r="AE731" s="22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 spans="1:48" ht="14.2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23"/>
      <c r="Y732" s="23"/>
      <c r="Z732" s="23"/>
      <c r="AA732" s="23"/>
      <c r="AB732" s="23"/>
      <c r="AC732" s="23"/>
      <c r="AD732" s="23"/>
      <c r="AE732" s="22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 spans="1:48" ht="14.25" customHeight="1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23"/>
      <c r="Y733" s="23"/>
      <c r="Z733" s="23"/>
      <c r="AA733" s="23"/>
      <c r="AB733" s="23"/>
      <c r="AC733" s="23"/>
      <c r="AD733" s="23"/>
      <c r="AE733" s="22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 spans="1:48" ht="14.25" customHeight="1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23"/>
      <c r="Y734" s="23"/>
      <c r="Z734" s="23"/>
      <c r="AA734" s="23"/>
      <c r="AB734" s="23"/>
      <c r="AC734" s="23"/>
      <c r="AD734" s="23"/>
      <c r="AE734" s="22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 spans="1:48" ht="14.25" customHeight="1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23"/>
      <c r="Y735" s="23"/>
      <c r="Z735" s="23"/>
      <c r="AA735" s="23"/>
      <c r="AB735" s="23"/>
      <c r="AC735" s="23"/>
      <c r="AD735" s="23"/>
      <c r="AE735" s="22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 spans="1:48" ht="14.25" customHeight="1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23"/>
      <c r="Y736" s="23"/>
      <c r="Z736" s="23"/>
      <c r="AA736" s="23"/>
      <c r="AB736" s="23"/>
      <c r="AC736" s="23"/>
      <c r="AD736" s="23"/>
      <c r="AE736" s="22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 spans="1:48" ht="14.25" customHeight="1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23"/>
      <c r="Y737" s="23"/>
      <c r="Z737" s="23"/>
      <c r="AA737" s="23"/>
      <c r="AB737" s="23"/>
      <c r="AC737" s="23"/>
      <c r="AD737" s="23"/>
      <c r="AE737" s="22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 spans="1:48" ht="14.25" customHeight="1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23"/>
      <c r="Y738" s="23"/>
      <c r="Z738" s="23"/>
      <c r="AA738" s="23"/>
      <c r="AB738" s="23"/>
      <c r="AC738" s="23"/>
      <c r="AD738" s="23"/>
      <c r="AE738" s="22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 spans="1:48" ht="14.25" customHeight="1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23"/>
      <c r="Y739" s="23"/>
      <c r="Z739" s="23"/>
      <c r="AA739" s="23"/>
      <c r="AB739" s="23"/>
      <c r="AC739" s="23"/>
      <c r="AD739" s="23"/>
      <c r="AE739" s="22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 spans="1:48" ht="14.25" customHeight="1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23"/>
      <c r="Y740" s="23"/>
      <c r="Z740" s="23"/>
      <c r="AA740" s="23"/>
      <c r="AB740" s="23"/>
      <c r="AC740" s="23"/>
      <c r="AD740" s="23"/>
      <c r="AE740" s="22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 spans="1:48" ht="14.25" customHeight="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23"/>
      <c r="Y741" s="23"/>
      <c r="Z741" s="23"/>
      <c r="AA741" s="23"/>
      <c r="AB741" s="23"/>
      <c r="AC741" s="23"/>
      <c r="AD741" s="23"/>
      <c r="AE741" s="22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 spans="1:48" ht="14.25" customHeight="1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23"/>
      <c r="Y742" s="23"/>
      <c r="Z742" s="23"/>
      <c r="AA742" s="23"/>
      <c r="AB742" s="23"/>
      <c r="AC742" s="23"/>
      <c r="AD742" s="23"/>
      <c r="AE742" s="22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 spans="1:48" ht="14.25" customHeight="1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23"/>
      <c r="Y743" s="23"/>
      <c r="Z743" s="23"/>
      <c r="AA743" s="23"/>
      <c r="AB743" s="23"/>
      <c r="AC743" s="23"/>
      <c r="AD743" s="23"/>
      <c r="AE743" s="22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 spans="1:48" ht="14.25" customHeight="1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23"/>
      <c r="Y744" s="23"/>
      <c r="Z744" s="23"/>
      <c r="AA744" s="23"/>
      <c r="AB744" s="23"/>
      <c r="AC744" s="23"/>
      <c r="AD744" s="23"/>
      <c r="AE744" s="22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 spans="1:48" ht="14.25" customHeight="1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23"/>
      <c r="Y745" s="23"/>
      <c r="Z745" s="23"/>
      <c r="AA745" s="23"/>
      <c r="AB745" s="23"/>
      <c r="AC745" s="23"/>
      <c r="AD745" s="23"/>
      <c r="AE745" s="22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 spans="1:48" ht="14.25" customHeight="1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23"/>
      <c r="Y746" s="23"/>
      <c r="Z746" s="23"/>
      <c r="AA746" s="23"/>
      <c r="AB746" s="23"/>
      <c r="AC746" s="23"/>
      <c r="AD746" s="23"/>
      <c r="AE746" s="22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 spans="1:48" ht="14.25" customHeight="1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23"/>
      <c r="Y747" s="23"/>
      <c r="Z747" s="23"/>
      <c r="AA747" s="23"/>
      <c r="AB747" s="23"/>
      <c r="AC747" s="23"/>
      <c r="AD747" s="23"/>
      <c r="AE747" s="22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 spans="1:48" ht="14.25" customHeight="1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23"/>
      <c r="Y748" s="23"/>
      <c r="Z748" s="23"/>
      <c r="AA748" s="23"/>
      <c r="AB748" s="23"/>
      <c r="AC748" s="23"/>
      <c r="AD748" s="23"/>
      <c r="AE748" s="22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 spans="1:48" ht="14.25" customHeight="1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23"/>
      <c r="Y749" s="23"/>
      <c r="Z749" s="23"/>
      <c r="AA749" s="23"/>
      <c r="AB749" s="23"/>
      <c r="AC749" s="23"/>
      <c r="AD749" s="23"/>
      <c r="AE749" s="22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 spans="1:48" ht="14.25" customHeight="1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23"/>
      <c r="Y750" s="23"/>
      <c r="Z750" s="23"/>
      <c r="AA750" s="23"/>
      <c r="AB750" s="23"/>
      <c r="AC750" s="23"/>
      <c r="AD750" s="23"/>
      <c r="AE750" s="22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 spans="1:48" ht="14.25" customHeight="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23"/>
      <c r="Y751" s="23"/>
      <c r="Z751" s="23"/>
      <c r="AA751" s="23"/>
      <c r="AB751" s="23"/>
      <c r="AC751" s="23"/>
      <c r="AD751" s="23"/>
      <c r="AE751" s="22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 spans="1:48" ht="14.25" customHeight="1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23"/>
      <c r="Y752" s="23"/>
      <c r="Z752" s="23"/>
      <c r="AA752" s="23"/>
      <c r="AB752" s="23"/>
      <c r="AC752" s="23"/>
      <c r="AD752" s="23"/>
      <c r="AE752" s="22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 spans="1:48" ht="14.25" customHeight="1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23"/>
      <c r="Y753" s="23"/>
      <c r="Z753" s="23"/>
      <c r="AA753" s="23"/>
      <c r="AB753" s="23"/>
      <c r="AC753" s="23"/>
      <c r="AD753" s="23"/>
      <c r="AE753" s="22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 spans="1:48" ht="14.25" customHeight="1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23"/>
      <c r="Y754" s="23"/>
      <c r="Z754" s="23"/>
      <c r="AA754" s="23"/>
      <c r="AB754" s="23"/>
      <c r="AC754" s="23"/>
      <c r="AD754" s="23"/>
      <c r="AE754" s="22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 spans="1:48" ht="14.25" customHeight="1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23"/>
      <c r="Y755" s="23"/>
      <c r="Z755" s="23"/>
      <c r="AA755" s="23"/>
      <c r="AB755" s="23"/>
      <c r="AC755" s="23"/>
      <c r="AD755" s="23"/>
      <c r="AE755" s="22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 spans="1:48" ht="14.25" customHeight="1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23"/>
      <c r="Y756" s="23"/>
      <c r="Z756" s="23"/>
      <c r="AA756" s="23"/>
      <c r="AB756" s="23"/>
      <c r="AC756" s="23"/>
      <c r="AD756" s="23"/>
      <c r="AE756" s="22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 spans="1:48" ht="14.25" customHeight="1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23"/>
      <c r="Y757" s="23"/>
      <c r="Z757" s="23"/>
      <c r="AA757" s="23"/>
      <c r="AB757" s="23"/>
      <c r="AC757" s="23"/>
      <c r="AD757" s="23"/>
      <c r="AE757" s="22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 spans="1:48" ht="14.25" customHeight="1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23"/>
      <c r="Y758" s="23"/>
      <c r="Z758" s="23"/>
      <c r="AA758" s="23"/>
      <c r="AB758" s="23"/>
      <c r="AC758" s="23"/>
      <c r="AD758" s="23"/>
      <c r="AE758" s="22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 spans="1:48" ht="14.25" customHeight="1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23"/>
      <c r="Y759" s="23"/>
      <c r="Z759" s="23"/>
      <c r="AA759" s="23"/>
      <c r="AB759" s="23"/>
      <c r="AC759" s="23"/>
      <c r="AD759" s="23"/>
      <c r="AE759" s="22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 spans="1:48" ht="14.25" customHeight="1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23"/>
      <c r="Y760" s="23"/>
      <c r="Z760" s="23"/>
      <c r="AA760" s="23"/>
      <c r="AB760" s="23"/>
      <c r="AC760" s="23"/>
      <c r="AD760" s="23"/>
      <c r="AE760" s="22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 spans="1:48" ht="14.25" customHeight="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23"/>
      <c r="Y761" s="23"/>
      <c r="Z761" s="23"/>
      <c r="AA761" s="23"/>
      <c r="AB761" s="23"/>
      <c r="AC761" s="23"/>
      <c r="AD761" s="23"/>
      <c r="AE761" s="22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 spans="1:48" ht="14.25" customHeight="1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23"/>
      <c r="Y762" s="23"/>
      <c r="Z762" s="23"/>
      <c r="AA762" s="23"/>
      <c r="AB762" s="23"/>
      <c r="AC762" s="23"/>
      <c r="AD762" s="23"/>
      <c r="AE762" s="22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 spans="1:48" ht="14.25" customHeight="1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23"/>
      <c r="Y763" s="23"/>
      <c r="Z763" s="23"/>
      <c r="AA763" s="23"/>
      <c r="AB763" s="23"/>
      <c r="AC763" s="23"/>
      <c r="AD763" s="23"/>
      <c r="AE763" s="22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 spans="1:48" ht="14.25" customHeight="1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23"/>
      <c r="Y764" s="23"/>
      <c r="Z764" s="23"/>
      <c r="AA764" s="23"/>
      <c r="AB764" s="23"/>
      <c r="AC764" s="23"/>
      <c r="AD764" s="23"/>
      <c r="AE764" s="22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 spans="1:48" ht="14.25" customHeight="1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23"/>
      <c r="Y765" s="23"/>
      <c r="Z765" s="23"/>
      <c r="AA765" s="23"/>
      <c r="AB765" s="23"/>
      <c r="AC765" s="23"/>
      <c r="AD765" s="23"/>
      <c r="AE765" s="22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 spans="1:48" ht="14.25" customHeight="1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23"/>
      <c r="Y766" s="23"/>
      <c r="Z766" s="23"/>
      <c r="AA766" s="23"/>
      <c r="AB766" s="23"/>
      <c r="AC766" s="23"/>
      <c r="AD766" s="23"/>
      <c r="AE766" s="22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 spans="1:48" ht="14.25" customHeight="1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23"/>
      <c r="Y767" s="23"/>
      <c r="Z767" s="23"/>
      <c r="AA767" s="23"/>
      <c r="AB767" s="23"/>
      <c r="AC767" s="23"/>
      <c r="AD767" s="23"/>
      <c r="AE767" s="22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 spans="1:48" ht="14.25" customHeight="1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23"/>
      <c r="Y768" s="23"/>
      <c r="Z768" s="23"/>
      <c r="AA768" s="23"/>
      <c r="AB768" s="23"/>
      <c r="AC768" s="23"/>
      <c r="AD768" s="23"/>
      <c r="AE768" s="22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 spans="1:48" ht="14.25" customHeight="1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23"/>
      <c r="Y769" s="23"/>
      <c r="Z769" s="23"/>
      <c r="AA769" s="23"/>
      <c r="AB769" s="23"/>
      <c r="AC769" s="23"/>
      <c r="AD769" s="23"/>
      <c r="AE769" s="22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 spans="1:48" ht="14.25" customHeight="1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23"/>
      <c r="Y770" s="23"/>
      <c r="Z770" s="23"/>
      <c r="AA770" s="23"/>
      <c r="AB770" s="23"/>
      <c r="AC770" s="23"/>
      <c r="AD770" s="23"/>
      <c r="AE770" s="22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 spans="1:48" ht="14.25" customHeight="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23"/>
      <c r="Y771" s="23"/>
      <c r="Z771" s="23"/>
      <c r="AA771" s="23"/>
      <c r="AB771" s="23"/>
      <c r="AC771" s="23"/>
      <c r="AD771" s="23"/>
      <c r="AE771" s="22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 spans="1:48" ht="14.25" customHeight="1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23"/>
      <c r="Y772" s="23"/>
      <c r="Z772" s="23"/>
      <c r="AA772" s="23"/>
      <c r="AB772" s="23"/>
      <c r="AC772" s="23"/>
      <c r="AD772" s="23"/>
      <c r="AE772" s="22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 spans="1:48" ht="14.25" customHeight="1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23"/>
      <c r="Y773" s="23"/>
      <c r="Z773" s="23"/>
      <c r="AA773" s="23"/>
      <c r="AB773" s="23"/>
      <c r="AC773" s="23"/>
      <c r="AD773" s="23"/>
      <c r="AE773" s="22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 spans="1:48" ht="14.25" customHeight="1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23"/>
      <c r="Y774" s="23"/>
      <c r="Z774" s="23"/>
      <c r="AA774" s="23"/>
      <c r="AB774" s="23"/>
      <c r="AC774" s="23"/>
      <c r="AD774" s="23"/>
      <c r="AE774" s="22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 spans="1:48" ht="14.25" customHeight="1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23"/>
      <c r="Y775" s="23"/>
      <c r="Z775" s="23"/>
      <c r="AA775" s="23"/>
      <c r="AB775" s="23"/>
      <c r="AC775" s="23"/>
      <c r="AD775" s="23"/>
      <c r="AE775" s="22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 spans="1:48" ht="14.25" customHeight="1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23"/>
      <c r="Y776" s="23"/>
      <c r="Z776" s="23"/>
      <c r="AA776" s="23"/>
      <c r="AB776" s="23"/>
      <c r="AC776" s="23"/>
      <c r="AD776" s="23"/>
      <c r="AE776" s="22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 spans="1:48" ht="14.25" customHeight="1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23"/>
      <c r="Y777" s="23"/>
      <c r="Z777" s="23"/>
      <c r="AA777" s="23"/>
      <c r="AB777" s="23"/>
      <c r="AC777" s="23"/>
      <c r="AD777" s="23"/>
      <c r="AE777" s="22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 spans="1:48" ht="14.25" customHeight="1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23"/>
      <c r="Y778" s="23"/>
      <c r="Z778" s="23"/>
      <c r="AA778" s="23"/>
      <c r="AB778" s="23"/>
      <c r="AC778" s="23"/>
      <c r="AD778" s="23"/>
      <c r="AE778" s="22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 spans="1:48" ht="14.25" customHeight="1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23"/>
      <c r="Y779" s="23"/>
      <c r="Z779" s="23"/>
      <c r="AA779" s="23"/>
      <c r="AB779" s="23"/>
      <c r="AC779" s="23"/>
      <c r="AD779" s="23"/>
      <c r="AE779" s="22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 spans="1:48" ht="14.25" customHeight="1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23"/>
      <c r="Y780" s="23"/>
      <c r="Z780" s="23"/>
      <c r="AA780" s="23"/>
      <c r="AB780" s="23"/>
      <c r="AC780" s="23"/>
      <c r="AD780" s="23"/>
      <c r="AE780" s="22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 spans="1:48" ht="14.25" customHeight="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23"/>
      <c r="Y781" s="23"/>
      <c r="Z781" s="23"/>
      <c r="AA781" s="23"/>
      <c r="AB781" s="23"/>
      <c r="AC781" s="23"/>
      <c r="AD781" s="23"/>
      <c r="AE781" s="22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 spans="1:48" ht="14.25" customHeight="1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23"/>
      <c r="Y782" s="23"/>
      <c r="Z782" s="23"/>
      <c r="AA782" s="23"/>
      <c r="AB782" s="23"/>
      <c r="AC782" s="23"/>
      <c r="AD782" s="23"/>
      <c r="AE782" s="22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 spans="1:48" ht="14.25" customHeight="1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23"/>
      <c r="Y783" s="23"/>
      <c r="Z783" s="23"/>
      <c r="AA783" s="23"/>
      <c r="AB783" s="23"/>
      <c r="AC783" s="23"/>
      <c r="AD783" s="23"/>
      <c r="AE783" s="22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 spans="1:48" ht="14.25" customHeight="1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23"/>
      <c r="Y784" s="23"/>
      <c r="Z784" s="23"/>
      <c r="AA784" s="23"/>
      <c r="AB784" s="23"/>
      <c r="AC784" s="23"/>
      <c r="AD784" s="23"/>
      <c r="AE784" s="22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 spans="1:48" ht="14.25" customHeight="1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23"/>
      <c r="Y785" s="23"/>
      <c r="Z785" s="23"/>
      <c r="AA785" s="23"/>
      <c r="AB785" s="23"/>
      <c r="AC785" s="23"/>
      <c r="AD785" s="23"/>
      <c r="AE785" s="22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 spans="1:48" ht="14.25" customHeight="1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23"/>
      <c r="Y786" s="23"/>
      <c r="Z786" s="23"/>
      <c r="AA786" s="23"/>
      <c r="AB786" s="23"/>
      <c r="AC786" s="23"/>
      <c r="AD786" s="23"/>
      <c r="AE786" s="22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 spans="1:48" ht="14.25" customHeight="1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23"/>
      <c r="Y787" s="23"/>
      <c r="Z787" s="23"/>
      <c r="AA787" s="23"/>
      <c r="AB787" s="23"/>
      <c r="AC787" s="23"/>
      <c r="AD787" s="23"/>
      <c r="AE787" s="22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 spans="1:48" ht="14.25" customHeight="1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23"/>
      <c r="Y788" s="23"/>
      <c r="Z788" s="23"/>
      <c r="AA788" s="23"/>
      <c r="AB788" s="23"/>
      <c r="AC788" s="23"/>
      <c r="AD788" s="23"/>
      <c r="AE788" s="22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 spans="1:48" ht="14.25" customHeight="1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23"/>
      <c r="Y789" s="23"/>
      <c r="Z789" s="23"/>
      <c r="AA789" s="23"/>
      <c r="AB789" s="23"/>
      <c r="AC789" s="23"/>
      <c r="AD789" s="23"/>
      <c r="AE789" s="22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 spans="1:48" ht="14.25" customHeight="1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23"/>
      <c r="Y790" s="23"/>
      <c r="Z790" s="23"/>
      <c r="AA790" s="23"/>
      <c r="AB790" s="23"/>
      <c r="AC790" s="23"/>
      <c r="AD790" s="23"/>
      <c r="AE790" s="22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 spans="1:48" ht="14.25" customHeight="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23"/>
      <c r="Y791" s="23"/>
      <c r="Z791" s="23"/>
      <c r="AA791" s="23"/>
      <c r="AB791" s="23"/>
      <c r="AC791" s="23"/>
      <c r="AD791" s="23"/>
      <c r="AE791" s="22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 spans="1:48" ht="14.25" customHeight="1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23"/>
      <c r="Y792" s="23"/>
      <c r="Z792" s="23"/>
      <c r="AA792" s="23"/>
      <c r="AB792" s="23"/>
      <c r="AC792" s="23"/>
      <c r="AD792" s="23"/>
      <c r="AE792" s="22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 spans="1:48" ht="14.25" customHeight="1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23"/>
      <c r="Y793" s="23"/>
      <c r="Z793" s="23"/>
      <c r="AA793" s="23"/>
      <c r="AB793" s="23"/>
      <c r="AC793" s="23"/>
      <c r="AD793" s="23"/>
      <c r="AE793" s="22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 spans="1:48" ht="14.25" customHeight="1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23"/>
      <c r="Y794" s="23"/>
      <c r="Z794" s="23"/>
      <c r="AA794" s="23"/>
      <c r="AB794" s="23"/>
      <c r="AC794" s="23"/>
      <c r="AD794" s="23"/>
      <c r="AE794" s="22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 spans="1:48" ht="14.25" customHeight="1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23"/>
      <c r="Y795" s="23"/>
      <c r="Z795" s="23"/>
      <c r="AA795" s="23"/>
      <c r="AB795" s="23"/>
      <c r="AC795" s="23"/>
      <c r="AD795" s="23"/>
      <c r="AE795" s="22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 spans="1:48" ht="14.25" customHeight="1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23"/>
      <c r="Y796" s="23"/>
      <c r="Z796" s="23"/>
      <c r="AA796" s="23"/>
      <c r="AB796" s="23"/>
      <c r="AC796" s="23"/>
      <c r="AD796" s="23"/>
      <c r="AE796" s="22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 spans="1:48" ht="14.25" customHeight="1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23"/>
      <c r="Y797" s="23"/>
      <c r="Z797" s="23"/>
      <c r="AA797" s="23"/>
      <c r="AB797" s="23"/>
      <c r="AC797" s="23"/>
      <c r="AD797" s="23"/>
      <c r="AE797" s="22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 spans="1:48" ht="14.25" customHeight="1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23"/>
      <c r="Y798" s="23"/>
      <c r="Z798" s="23"/>
      <c r="AA798" s="23"/>
      <c r="AB798" s="23"/>
      <c r="AC798" s="23"/>
      <c r="AD798" s="23"/>
      <c r="AE798" s="22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 spans="1:48" ht="14.25" customHeight="1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23"/>
      <c r="Y799" s="23"/>
      <c r="Z799" s="23"/>
      <c r="AA799" s="23"/>
      <c r="AB799" s="23"/>
      <c r="AC799" s="23"/>
      <c r="AD799" s="23"/>
      <c r="AE799" s="22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 spans="1:48" ht="14.25" customHeight="1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23"/>
      <c r="Y800" s="23"/>
      <c r="Z800" s="23"/>
      <c r="AA800" s="23"/>
      <c r="AB800" s="23"/>
      <c r="AC800" s="23"/>
      <c r="AD800" s="23"/>
      <c r="AE800" s="22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 spans="1:48" ht="14.25" customHeight="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23"/>
      <c r="Y801" s="23"/>
      <c r="Z801" s="23"/>
      <c r="AA801" s="23"/>
      <c r="AB801" s="23"/>
      <c r="AC801" s="23"/>
      <c r="AD801" s="23"/>
      <c r="AE801" s="22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 spans="1:48" ht="14.25" customHeight="1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23"/>
      <c r="Y802" s="23"/>
      <c r="Z802" s="23"/>
      <c r="AA802" s="23"/>
      <c r="AB802" s="23"/>
      <c r="AC802" s="23"/>
      <c r="AD802" s="23"/>
      <c r="AE802" s="22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 spans="1:48" ht="14.25" customHeight="1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23"/>
      <c r="Y803" s="23"/>
      <c r="Z803" s="23"/>
      <c r="AA803" s="23"/>
      <c r="AB803" s="23"/>
      <c r="AC803" s="23"/>
      <c r="AD803" s="23"/>
      <c r="AE803" s="22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 spans="1:48" ht="14.25" customHeight="1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23"/>
      <c r="Y804" s="23"/>
      <c r="Z804" s="23"/>
      <c r="AA804" s="23"/>
      <c r="AB804" s="23"/>
      <c r="AC804" s="23"/>
      <c r="AD804" s="23"/>
      <c r="AE804" s="22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 spans="1:48" ht="14.25" customHeight="1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23"/>
      <c r="Y805" s="23"/>
      <c r="Z805" s="23"/>
      <c r="AA805" s="23"/>
      <c r="AB805" s="23"/>
      <c r="AC805" s="23"/>
      <c r="AD805" s="23"/>
      <c r="AE805" s="22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 spans="1:48" ht="14.25" customHeight="1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23"/>
      <c r="Y806" s="23"/>
      <c r="Z806" s="23"/>
      <c r="AA806" s="23"/>
      <c r="AB806" s="23"/>
      <c r="AC806" s="23"/>
      <c r="AD806" s="23"/>
      <c r="AE806" s="22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 spans="1:48" ht="14.25" customHeight="1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23"/>
      <c r="Y807" s="23"/>
      <c r="Z807" s="23"/>
      <c r="AA807" s="23"/>
      <c r="AB807" s="23"/>
      <c r="AC807" s="23"/>
      <c r="AD807" s="23"/>
      <c r="AE807" s="22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 spans="1:48" ht="14.25" customHeight="1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23"/>
      <c r="Y808" s="23"/>
      <c r="Z808" s="23"/>
      <c r="AA808" s="23"/>
      <c r="AB808" s="23"/>
      <c r="AC808" s="23"/>
      <c r="AD808" s="23"/>
      <c r="AE808" s="22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 spans="1:48" ht="14.25" customHeight="1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23"/>
      <c r="Y809" s="23"/>
      <c r="Z809" s="23"/>
      <c r="AA809" s="23"/>
      <c r="AB809" s="23"/>
      <c r="AC809" s="23"/>
      <c r="AD809" s="23"/>
      <c r="AE809" s="22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 spans="1:48" ht="14.25" customHeight="1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23"/>
      <c r="Y810" s="23"/>
      <c r="Z810" s="23"/>
      <c r="AA810" s="23"/>
      <c r="AB810" s="23"/>
      <c r="AC810" s="23"/>
      <c r="AD810" s="23"/>
      <c r="AE810" s="22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 spans="1:48" ht="14.25" customHeight="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23"/>
      <c r="Y811" s="23"/>
      <c r="Z811" s="23"/>
      <c r="AA811" s="23"/>
      <c r="AB811" s="23"/>
      <c r="AC811" s="23"/>
      <c r="AD811" s="23"/>
      <c r="AE811" s="22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 spans="1:48" ht="14.25" customHeight="1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23"/>
      <c r="Y812" s="23"/>
      <c r="Z812" s="23"/>
      <c r="AA812" s="23"/>
      <c r="AB812" s="23"/>
      <c r="AC812" s="23"/>
      <c r="AD812" s="23"/>
      <c r="AE812" s="22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 spans="1:48" ht="14.25" customHeight="1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23"/>
      <c r="Y813" s="23"/>
      <c r="Z813" s="23"/>
      <c r="AA813" s="23"/>
      <c r="AB813" s="23"/>
      <c r="AC813" s="23"/>
      <c r="AD813" s="23"/>
      <c r="AE813" s="22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 spans="1:48" ht="14.25" customHeight="1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23"/>
      <c r="Y814" s="23"/>
      <c r="Z814" s="23"/>
      <c r="AA814" s="23"/>
      <c r="AB814" s="23"/>
      <c r="AC814" s="23"/>
      <c r="AD814" s="23"/>
      <c r="AE814" s="22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 spans="1:48" ht="14.25" customHeight="1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23"/>
      <c r="Y815" s="23"/>
      <c r="Z815" s="23"/>
      <c r="AA815" s="23"/>
      <c r="AB815" s="23"/>
      <c r="AC815" s="23"/>
      <c r="AD815" s="23"/>
      <c r="AE815" s="22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 spans="1:48" ht="14.25" customHeight="1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23"/>
      <c r="Y816" s="23"/>
      <c r="Z816" s="23"/>
      <c r="AA816" s="23"/>
      <c r="AB816" s="23"/>
      <c r="AC816" s="23"/>
      <c r="AD816" s="23"/>
      <c r="AE816" s="22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 spans="1:48" ht="14.25" customHeight="1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23"/>
      <c r="Y817" s="23"/>
      <c r="Z817" s="23"/>
      <c r="AA817" s="23"/>
      <c r="AB817" s="23"/>
      <c r="AC817" s="23"/>
      <c r="AD817" s="23"/>
      <c r="AE817" s="22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 spans="1:48" ht="14.25" customHeight="1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23"/>
      <c r="Y818" s="23"/>
      <c r="Z818" s="23"/>
      <c r="AA818" s="23"/>
      <c r="AB818" s="23"/>
      <c r="AC818" s="23"/>
      <c r="AD818" s="23"/>
      <c r="AE818" s="22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 spans="1:48" ht="14.25" customHeight="1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23"/>
      <c r="Y819" s="23"/>
      <c r="Z819" s="23"/>
      <c r="AA819" s="23"/>
      <c r="AB819" s="23"/>
      <c r="AC819" s="23"/>
      <c r="AD819" s="23"/>
      <c r="AE819" s="22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 spans="1:48" ht="14.25" customHeight="1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23"/>
      <c r="Y820" s="23"/>
      <c r="Z820" s="23"/>
      <c r="AA820" s="23"/>
      <c r="AB820" s="23"/>
      <c r="AC820" s="23"/>
      <c r="AD820" s="23"/>
      <c r="AE820" s="22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 spans="1:48" ht="14.25" customHeight="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23"/>
      <c r="Y821" s="23"/>
      <c r="Z821" s="23"/>
      <c r="AA821" s="23"/>
      <c r="AB821" s="23"/>
      <c r="AC821" s="23"/>
      <c r="AD821" s="23"/>
      <c r="AE821" s="22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 spans="1:48" ht="14.25" customHeight="1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23"/>
      <c r="Y822" s="23"/>
      <c r="Z822" s="23"/>
      <c r="AA822" s="23"/>
      <c r="AB822" s="23"/>
      <c r="AC822" s="23"/>
      <c r="AD822" s="23"/>
      <c r="AE822" s="22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 spans="1:48" ht="14.25" customHeight="1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23"/>
      <c r="Y823" s="23"/>
      <c r="Z823" s="23"/>
      <c r="AA823" s="23"/>
      <c r="AB823" s="23"/>
      <c r="AC823" s="23"/>
      <c r="AD823" s="23"/>
      <c r="AE823" s="22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 spans="1:48" ht="14.25" customHeight="1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23"/>
      <c r="Y824" s="23"/>
      <c r="Z824" s="23"/>
      <c r="AA824" s="23"/>
      <c r="AB824" s="23"/>
      <c r="AC824" s="23"/>
      <c r="AD824" s="23"/>
      <c r="AE824" s="22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 spans="1:48" ht="14.25" customHeigh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23"/>
      <c r="Y825" s="23"/>
      <c r="Z825" s="23"/>
      <c r="AA825" s="23"/>
      <c r="AB825" s="23"/>
      <c r="AC825" s="23"/>
      <c r="AD825" s="23"/>
      <c r="AE825" s="22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 spans="1:48" ht="14.25" customHeight="1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23"/>
      <c r="Y826" s="23"/>
      <c r="Z826" s="23"/>
      <c r="AA826" s="23"/>
      <c r="AB826" s="23"/>
      <c r="AC826" s="23"/>
      <c r="AD826" s="23"/>
      <c r="AE826" s="22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 spans="1:48" ht="14.25" customHeight="1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23"/>
      <c r="Y827" s="23"/>
      <c r="Z827" s="23"/>
      <c r="AA827" s="23"/>
      <c r="AB827" s="23"/>
      <c r="AC827" s="23"/>
      <c r="AD827" s="23"/>
      <c r="AE827" s="22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 spans="1:48" ht="14.25" customHeight="1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23"/>
      <c r="Y828" s="23"/>
      <c r="Z828" s="23"/>
      <c r="AA828" s="23"/>
      <c r="AB828" s="23"/>
      <c r="AC828" s="23"/>
      <c r="AD828" s="23"/>
      <c r="AE828" s="22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 spans="1:48" ht="14.25" customHeight="1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23"/>
      <c r="Y829" s="23"/>
      <c r="Z829" s="23"/>
      <c r="AA829" s="23"/>
      <c r="AB829" s="23"/>
      <c r="AC829" s="23"/>
      <c r="AD829" s="23"/>
      <c r="AE829" s="22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 spans="1:48" ht="14.25" customHeight="1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23"/>
      <c r="Y830" s="23"/>
      <c r="Z830" s="23"/>
      <c r="AA830" s="23"/>
      <c r="AB830" s="23"/>
      <c r="AC830" s="23"/>
      <c r="AD830" s="23"/>
      <c r="AE830" s="22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 spans="1:48" ht="14.25" customHeight="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23"/>
      <c r="Y831" s="23"/>
      <c r="Z831" s="23"/>
      <c r="AA831" s="23"/>
      <c r="AB831" s="23"/>
      <c r="AC831" s="23"/>
      <c r="AD831" s="23"/>
      <c r="AE831" s="22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 spans="1:48" ht="14.25" customHeight="1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23"/>
      <c r="Y832" s="23"/>
      <c r="Z832" s="23"/>
      <c r="AA832" s="23"/>
      <c r="AB832" s="23"/>
      <c r="AC832" s="23"/>
      <c r="AD832" s="23"/>
      <c r="AE832" s="22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 spans="1:48" ht="14.25" customHeight="1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23"/>
      <c r="Y833" s="23"/>
      <c r="Z833" s="23"/>
      <c r="AA833" s="23"/>
      <c r="AB833" s="23"/>
      <c r="AC833" s="23"/>
      <c r="AD833" s="23"/>
      <c r="AE833" s="22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 spans="1:48" ht="14.25" customHeight="1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23"/>
      <c r="Y834" s="23"/>
      <c r="Z834" s="23"/>
      <c r="AA834" s="23"/>
      <c r="AB834" s="23"/>
      <c r="AC834" s="23"/>
      <c r="AD834" s="23"/>
      <c r="AE834" s="22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 spans="1:48" ht="14.25" customHeight="1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23"/>
      <c r="Y835" s="23"/>
      <c r="Z835" s="23"/>
      <c r="AA835" s="23"/>
      <c r="AB835" s="23"/>
      <c r="AC835" s="23"/>
      <c r="AD835" s="23"/>
      <c r="AE835" s="22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 spans="1:48" ht="14.25" customHeight="1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23"/>
      <c r="Y836" s="23"/>
      <c r="Z836" s="23"/>
      <c r="AA836" s="23"/>
      <c r="AB836" s="23"/>
      <c r="AC836" s="23"/>
      <c r="AD836" s="23"/>
      <c r="AE836" s="22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 spans="1:48" ht="14.25" customHeight="1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23"/>
      <c r="Y837" s="23"/>
      <c r="Z837" s="23"/>
      <c r="AA837" s="23"/>
      <c r="AB837" s="23"/>
      <c r="AC837" s="23"/>
      <c r="AD837" s="23"/>
      <c r="AE837" s="22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 spans="1:48" ht="14.25" customHeight="1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23"/>
      <c r="Y838" s="23"/>
      <c r="Z838" s="23"/>
      <c r="AA838" s="23"/>
      <c r="AB838" s="23"/>
      <c r="AC838" s="23"/>
      <c r="AD838" s="23"/>
      <c r="AE838" s="22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 spans="1:48" ht="14.25" customHeight="1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23"/>
      <c r="Y839" s="23"/>
      <c r="Z839" s="23"/>
      <c r="AA839" s="23"/>
      <c r="AB839" s="23"/>
      <c r="AC839" s="23"/>
      <c r="AD839" s="23"/>
      <c r="AE839" s="22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 spans="1:48" ht="14.25" customHeight="1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23"/>
      <c r="Y840" s="23"/>
      <c r="Z840" s="23"/>
      <c r="AA840" s="23"/>
      <c r="AB840" s="23"/>
      <c r="AC840" s="23"/>
      <c r="AD840" s="23"/>
      <c r="AE840" s="22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 spans="1:48" ht="14.25" customHeight="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23"/>
      <c r="Y841" s="23"/>
      <c r="Z841" s="23"/>
      <c r="AA841" s="23"/>
      <c r="AB841" s="23"/>
      <c r="AC841" s="23"/>
      <c r="AD841" s="23"/>
      <c r="AE841" s="22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 spans="1:48" ht="14.25" customHeight="1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23"/>
      <c r="Y842" s="23"/>
      <c r="Z842" s="23"/>
      <c r="AA842" s="23"/>
      <c r="AB842" s="23"/>
      <c r="AC842" s="23"/>
      <c r="AD842" s="23"/>
      <c r="AE842" s="22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 spans="1:48" ht="14.25" customHeight="1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23"/>
      <c r="Y843" s="23"/>
      <c r="Z843" s="23"/>
      <c r="AA843" s="23"/>
      <c r="AB843" s="23"/>
      <c r="AC843" s="23"/>
      <c r="AD843" s="23"/>
      <c r="AE843" s="22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 spans="1:48" ht="14.25" customHeight="1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23"/>
      <c r="Y844" s="23"/>
      <c r="Z844" s="23"/>
      <c r="AA844" s="23"/>
      <c r="AB844" s="23"/>
      <c r="AC844" s="23"/>
      <c r="AD844" s="23"/>
      <c r="AE844" s="22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 spans="1:48" ht="14.25" customHeight="1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23"/>
      <c r="Y845" s="23"/>
      <c r="Z845" s="23"/>
      <c r="AA845" s="23"/>
      <c r="AB845" s="23"/>
      <c r="AC845" s="23"/>
      <c r="AD845" s="23"/>
      <c r="AE845" s="22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 spans="1:48" ht="14.25" customHeight="1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23"/>
      <c r="Y846" s="23"/>
      <c r="Z846" s="23"/>
      <c r="AA846" s="23"/>
      <c r="AB846" s="23"/>
      <c r="AC846" s="23"/>
      <c r="AD846" s="23"/>
      <c r="AE846" s="22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 spans="1:48" ht="14.25" customHeight="1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23"/>
      <c r="Y847" s="23"/>
      <c r="Z847" s="23"/>
      <c r="AA847" s="23"/>
      <c r="AB847" s="23"/>
      <c r="AC847" s="23"/>
      <c r="AD847" s="23"/>
      <c r="AE847" s="22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 spans="1:48" ht="14.25" customHeight="1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23"/>
      <c r="Y848" s="23"/>
      <c r="Z848" s="23"/>
      <c r="AA848" s="23"/>
      <c r="AB848" s="23"/>
      <c r="AC848" s="23"/>
      <c r="AD848" s="23"/>
      <c r="AE848" s="22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 spans="1:48" ht="14.25" customHeight="1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23"/>
      <c r="Y849" s="23"/>
      <c r="Z849" s="23"/>
      <c r="AA849" s="23"/>
      <c r="AB849" s="23"/>
      <c r="AC849" s="23"/>
      <c r="AD849" s="23"/>
      <c r="AE849" s="22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 spans="1:48" ht="14.25" customHeight="1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23"/>
      <c r="Y850" s="23"/>
      <c r="Z850" s="23"/>
      <c r="AA850" s="23"/>
      <c r="AB850" s="23"/>
      <c r="AC850" s="23"/>
      <c r="AD850" s="23"/>
      <c r="AE850" s="22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 spans="1:48" ht="14.25" customHeight="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23"/>
      <c r="Y851" s="23"/>
      <c r="Z851" s="23"/>
      <c r="AA851" s="23"/>
      <c r="AB851" s="23"/>
      <c r="AC851" s="23"/>
      <c r="AD851" s="23"/>
      <c r="AE851" s="22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 spans="1:48" ht="14.25" customHeight="1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23"/>
      <c r="Y852" s="23"/>
      <c r="Z852" s="23"/>
      <c r="AA852" s="23"/>
      <c r="AB852" s="23"/>
      <c r="AC852" s="23"/>
      <c r="AD852" s="23"/>
      <c r="AE852" s="22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 spans="1:48" ht="14.25" customHeight="1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23"/>
      <c r="Y853" s="23"/>
      <c r="Z853" s="23"/>
      <c r="AA853" s="23"/>
      <c r="AB853" s="23"/>
      <c r="AC853" s="23"/>
      <c r="AD853" s="23"/>
      <c r="AE853" s="22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 spans="1:48" ht="14.25" customHeight="1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23"/>
      <c r="Y854" s="23"/>
      <c r="Z854" s="23"/>
      <c r="AA854" s="23"/>
      <c r="AB854" s="23"/>
      <c r="AC854" s="23"/>
      <c r="AD854" s="23"/>
      <c r="AE854" s="22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 spans="1:48" ht="14.25" customHeight="1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23"/>
      <c r="Y855" s="23"/>
      <c r="Z855" s="23"/>
      <c r="AA855" s="23"/>
      <c r="AB855" s="23"/>
      <c r="AC855" s="23"/>
      <c r="AD855" s="23"/>
      <c r="AE855" s="22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 spans="1:48" ht="14.25" customHeight="1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23"/>
      <c r="Y856" s="23"/>
      <c r="Z856" s="23"/>
      <c r="AA856" s="23"/>
      <c r="AB856" s="23"/>
      <c r="AC856" s="23"/>
      <c r="AD856" s="23"/>
      <c r="AE856" s="22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 spans="1:48" ht="14.25" customHeight="1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23"/>
      <c r="Y857" s="23"/>
      <c r="Z857" s="23"/>
      <c r="AA857" s="23"/>
      <c r="AB857" s="23"/>
      <c r="AC857" s="23"/>
      <c r="AD857" s="23"/>
      <c r="AE857" s="22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 spans="1:48" ht="14.25" customHeight="1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23"/>
      <c r="Y858" s="23"/>
      <c r="Z858" s="23"/>
      <c r="AA858" s="23"/>
      <c r="AB858" s="23"/>
      <c r="AC858" s="23"/>
      <c r="AD858" s="23"/>
      <c r="AE858" s="22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 spans="1:48" ht="14.25" customHeight="1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23"/>
      <c r="Y859" s="23"/>
      <c r="Z859" s="23"/>
      <c r="AA859" s="23"/>
      <c r="AB859" s="23"/>
      <c r="AC859" s="23"/>
      <c r="AD859" s="23"/>
      <c r="AE859" s="22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 spans="1:48" ht="14.25" customHeight="1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23"/>
      <c r="Y860" s="23"/>
      <c r="Z860" s="23"/>
      <c r="AA860" s="23"/>
      <c r="AB860" s="23"/>
      <c r="AC860" s="23"/>
      <c r="AD860" s="23"/>
      <c r="AE860" s="22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 spans="1:48" ht="14.25" customHeight="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23"/>
      <c r="Y861" s="23"/>
      <c r="Z861" s="23"/>
      <c r="AA861" s="23"/>
      <c r="AB861" s="23"/>
      <c r="AC861" s="23"/>
      <c r="AD861" s="23"/>
      <c r="AE861" s="22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 spans="1:48" ht="14.25" customHeight="1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23"/>
      <c r="Y862" s="23"/>
      <c r="Z862" s="23"/>
      <c r="AA862" s="23"/>
      <c r="AB862" s="23"/>
      <c r="AC862" s="23"/>
      <c r="AD862" s="23"/>
      <c r="AE862" s="22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 spans="1:48" ht="14.25" customHeight="1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23"/>
      <c r="Y863" s="23"/>
      <c r="Z863" s="23"/>
      <c r="AA863" s="23"/>
      <c r="AB863" s="23"/>
      <c r="AC863" s="23"/>
      <c r="AD863" s="23"/>
      <c r="AE863" s="22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 spans="1:48" ht="14.25" customHeight="1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23"/>
      <c r="Y864" s="23"/>
      <c r="Z864" s="23"/>
      <c r="AA864" s="23"/>
      <c r="AB864" s="23"/>
      <c r="AC864" s="23"/>
      <c r="AD864" s="23"/>
      <c r="AE864" s="22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 spans="1:48" ht="14.25" customHeight="1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23"/>
      <c r="Y865" s="23"/>
      <c r="Z865" s="23"/>
      <c r="AA865" s="23"/>
      <c r="AB865" s="23"/>
      <c r="AC865" s="23"/>
      <c r="AD865" s="23"/>
      <c r="AE865" s="22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 spans="1:48" ht="14.25" customHeight="1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23"/>
      <c r="Y866" s="23"/>
      <c r="Z866" s="23"/>
      <c r="AA866" s="23"/>
      <c r="AB866" s="23"/>
      <c r="AC866" s="23"/>
      <c r="AD866" s="23"/>
      <c r="AE866" s="22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 spans="1:48" ht="14.25" customHeight="1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23"/>
      <c r="Y867" s="23"/>
      <c r="Z867" s="23"/>
      <c r="AA867" s="23"/>
      <c r="AB867" s="23"/>
      <c r="AC867" s="23"/>
      <c r="AD867" s="23"/>
      <c r="AE867" s="22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 spans="1:48" ht="14.25" customHeight="1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23"/>
      <c r="Y868" s="23"/>
      <c r="Z868" s="23"/>
      <c r="AA868" s="23"/>
      <c r="AB868" s="23"/>
      <c r="AC868" s="23"/>
      <c r="AD868" s="23"/>
      <c r="AE868" s="22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 spans="1:48" ht="14.25" customHeight="1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23"/>
      <c r="Y869" s="23"/>
      <c r="Z869" s="23"/>
      <c r="AA869" s="23"/>
      <c r="AB869" s="23"/>
      <c r="AC869" s="23"/>
      <c r="AD869" s="23"/>
      <c r="AE869" s="22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 spans="1:48" ht="14.25" customHeight="1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23"/>
      <c r="Y870" s="23"/>
      <c r="Z870" s="23"/>
      <c r="AA870" s="23"/>
      <c r="AB870" s="23"/>
      <c r="AC870" s="23"/>
      <c r="AD870" s="23"/>
      <c r="AE870" s="22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 spans="1:48" ht="14.25" customHeight="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23"/>
      <c r="Y871" s="23"/>
      <c r="Z871" s="23"/>
      <c r="AA871" s="23"/>
      <c r="AB871" s="23"/>
      <c r="AC871" s="23"/>
      <c r="AD871" s="23"/>
      <c r="AE871" s="22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 spans="1:48" ht="14.25" customHeight="1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23"/>
      <c r="Y872" s="23"/>
      <c r="Z872" s="23"/>
      <c r="AA872" s="23"/>
      <c r="AB872" s="23"/>
      <c r="AC872" s="23"/>
      <c r="AD872" s="23"/>
      <c r="AE872" s="22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 spans="1:48" ht="14.25" customHeight="1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23"/>
      <c r="Y873" s="23"/>
      <c r="Z873" s="23"/>
      <c r="AA873" s="23"/>
      <c r="AB873" s="23"/>
      <c r="AC873" s="23"/>
      <c r="AD873" s="23"/>
      <c r="AE873" s="22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 spans="1:48" ht="14.25" customHeight="1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23"/>
      <c r="Y874" s="23"/>
      <c r="Z874" s="23"/>
      <c r="AA874" s="23"/>
      <c r="AB874" s="23"/>
      <c r="AC874" s="23"/>
      <c r="AD874" s="23"/>
      <c r="AE874" s="22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 spans="1:48" ht="14.25" customHeight="1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23"/>
      <c r="Y875" s="23"/>
      <c r="Z875" s="23"/>
      <c r="AA875" s="23"/>
      <c r="AB875" s="23"/>
      <c r="AC875" s="23"/>
      <c r="AD875" s="23"/>
      <c r="AE875" s="22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 spans="1:48" ht="14.25" customHeight="1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23"/>
      <c r="Y876" s="23"/>
      <c r="Z876" s="23"/>
      <c r="AA876" s="23"/>
      <c r="AB876" s="23"/>
      <c r="AC876" s="23"/>
      <c r="AD876" s="23"/>
      <c r="AE876" s="22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 spans="1:48" ht="14.25" customHeight="1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23"/>
      <c r="Y877" s="23"/>
      <c r="Z877" s="23"/>
      <c r="AA877" s="23"/>
      <c r="AB877" s="23"/>
      <c r="AC877" s="23"/>
      <c r="AD877" s="23"/>
      <c r="AE877" s="22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 spans="1:48" ht="14.25" customHeight="1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23"/>
      <c r="Y878" s="23"/>
      <c r="Z878" s="23"/>
      <c r="AA878" s="23"/>
      <c r="AB878" s="23"/>
      <c r="AC878" s="23"/>
      <c r="AD878" s="23"/>
      <c r="AE878" s="22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 spans="1:48" ht="14.25" customHeight="1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23"/>
      <c r="Y879" s="23"/>
      <c r="Z879" s="23"/>
      <c r="AA879" s="23"/>
      <c r="AB879" s="23"/>
      <c r="AC879" s="23"/>
      <c r="AD879" s="23"/>
      <c r="AE879" s="22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 spans="1:48" ht="14.25" customHeight="1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23"/>
      <c r="Y880" s="23"/>
      <c r="Z880" s="23"/>
      <c r="AA880" s="23"/>
      <c r="AB880" s="23"/>
      <c r="AC880" s="23"/>
      <c r="AD880" s="23"/>
      <c r="AE880" s="22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 spans="1:48" ht="14.25" customHeight="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23"/>
      <c r="Y881" s="23"/>
      <c r="Z881" s="23"/>
      <c r="AA881" s="23"/>
      <c r="AB881" s="23"/>
      <c r="AC881" s="23"/>
      <c r="AD881" s="23"/>
      <c r="AE881" s="22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 spans="1:48" ht="14.25" customHeight="1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23"/>
      <c r="Y882" s="23"/>
      <c r="Z882" s="23"/>
      <c r="AA882" s="23"/>
      <c r="AB882" s="23"/>
      <c r="AC882" s="23"/>
      <c r="AD882" s="23"/>
      <c r="AE882" s="22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 spans="1:48" ht="14.25" customHeight="1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23"/>
      <c r="Y883" s="23"/>
      <c r="Z883" s="23"/>
      <c r="AA883" s="23"/>
      <c r="AB883" s="23"/>
      <c r="AC883" s="23"/>
      <c r="AD883" s="23"/>
      <c r="AE883" s="22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 spans="1:48" ht="14.25" customHeight="1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23"/>
      <c r="Y884" s="23"/>
      <c r="Z884" s="23"/>
      <c r="AA884" s="23"/>
      <c r="AB884" s="23"/>
      <c r="AC884" s="23"/>
      <c r="AD884" s="23"/>
      <c r="AE884" s="22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 spans="1:48" ht="14.25" customHeight="1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23"/>
      <c r="Y885" s="23"/>
      <c r="Z885" s="23"/>
      <c r="AA885" s="23"/>
      <c r="AB885" s="23"/>
      <c r="AC885" s="23"/>
      <c r="AD885" s="23"/>
      <c r="AE885" s="22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 spans="1:48" ht="14.25" customHeight="1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23"/>
      <c r="Y886" s="23"/>
      <c r="Z886" s="23"/>
      <c r="AA886" s="23"/>
      <c r="AB886" s="23"/>
      <c r="AC886" s="23"/>
      <c r="AD886" s="23"/>
      <c r="AE886" s="22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 spans="1:48" ht="14.25" customHeight="1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23"/>
      <c r="Y887" s="23"/>
      <c r="Z887" s="23"/>
      <c r="AA887" s="23"/>
      <c r="AB887" s="23"/>
      <c r="AC887" s="23"/>
      <c r="AD887" s="23"/>
      <c r="AE887" s="22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 spans="1:48" ht="14.25" customHeight="1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23"/>
      <c r="Y888" s="23"/>
      <c r="Z888" s="23"/>
      <c r="AA888" s="23"/>
      <c r="AB888" s="23"/>
      <c r="AC888" s="23"/>
      <c r="AD888" s="23"/>
      <c r="AE888" s="22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 spans="1:48" ht="14.25" customHeight="1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23"/>
      <c r="Y889" s="23"/>
      <c r="Z889" s="23"/>
      <c r="AA889" s="23"/>
      <c r="AB889" s="23"/>
      <c r="AC889" s="23"/>
      <c r="AD889" s="23"/>
      <c r="AE889" s="22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 spans="1:48" ht="14.25" customHeight="1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23"/>
      <c r="Y890" s="23"/>
      <c r="Z890" s="23"/>
      <c r="AA890" s="23"/>
      <c r="AB890" s="23"/>
      <c r="AC890" s="23"/>
      <c r="AD890" s="23"/>
      <c r="AE890" s="22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 spans="1:48" ht="14.25" customHeight="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23"/>
      <c r="Y891" s="23"/>
      <c r="Z891" s="23"/>
      <c r="AA891" s="23"/>
      <c r="AB891" s="23"/>
      <c r="AC891" s="23"/>
      <c r="AD891" s="23"/>
      <c r="AE891" s="22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 spans="1:48" ht="14.25" customHeight="1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23"/>
      <c r="Y892" s="23"/>
      <c r="Z892" s="23"/>
      <c r="AA892" s="23"/>
      <c r="AB892" s="23"/>
      <c r="AC892" s="23"/>
      <c r="AD892" s="23"/>
      <c r="AE892" s="22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 spans="1:48" ht="14.25" customHeight="1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23"/>
      <c r="Y893" s="23"/>
      <c r="Z893" s="23"/>
      <c r="AA893" s="23"/>
      <c r="AB893" s="23"/>
      <c r="AC893" s="23"/>
      <c r="AD893" s="23"/>
      <c r="AE893" s="22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 spans="1:48" ht="14.25" customHeight="1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23"/>
      <c r="Y894" s="23"/>
      <c r="Z894" s="23"/>
      <c r="AA894" s="23"/>
      <c r="AB894" s="23"/>
      <c r="AC894" s="23"/>
      <c r="AD894" s="23"/>
      <c r="AE894" s="22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 spans="1:48" ht="14.25" customHeight="1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23"/>
      <c r="Y895" s="23"/>
      <c r="Z895" s="23"/>
      <c r="AA895" s="23"/>
      <c r="AB895" s="23"/>
      <c r="AC895" s="23"/>
      <c r="AD895" s="23"/>
      <c r="AE895" s="22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 spans="1:48" ht="14.25" customHeight="1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23"/>
      <c r="Y896" s="23"/>
      <c r="Z896" s="23"/>
      <c r="AA896" s="23"/>
      <c r="AB896" s="23"/>
      <c r="AC896" s="23"/>
      <c r="AD896" s="23"/>
      <c r="AE896" s="22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 spans="1:48" ht="14.25" customHeight="1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23"/>
      <c r="Y897" s="23"/>
      <c r="Z897" s="23"/>
      <c r="AA897" s="23"/>
      <c r="AB897" s="23"/>
      <c r="AC897" s="23"/>
      <c r="AD897" s="23"/>
      <c r="AE897" s="22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 spans="1:48" ht="14.25" customHeight="1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23"/>
      <c r="Y898" s="23"/>
      <c r="Z898" s="23"/>
      <c r="AA898" s="23"/>
      <c r="AB898" s="23"/>
      <c r="AC898" s="23"/>
      <c r="AD898" s="23"/>
      <c r="AE898" s="22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 spans="1:48" ht="14.25" customHeight="1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23"/>
      <c r="Y899" s="23"/>
      <c r="Z899" s="23"/>
      <c r="AA899" s="23"/>
      <c r="AB899" s="23"/>
      <c r="AC899" s="23"/>
      <c r="AD899" s="23"/>
      <c r="AE899" s="22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 spans="1:48" ht="14.25" customHeight="1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23"/>
      <c r="Y900" s="23"/>
      <c r="Z900" s="23"/>
      <c r="AA900" s="23"/>
      <c r="AB900" s="23"/>
      <c r="AC900" s="23"/>
      <c r="AD900" s="23"/>
      <c r="AE900" s="22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 spans="1:48" ht="14.25" customHeight="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23"/>
      <c r="Y901" s="23"/>
      <c r="Z901" s="23"/>
      <c r="AA901" s="23"/>
      <c r="AB901" s="23"/>
      <c r="AC901" s="23"/>
      <c r="AD901" s="23"/>
      <c r="AE901" s="22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 spans="1:48" ht="14.25" customHeight="1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23"/>
      <c r="Y902" s="23"/>
      <c r="Z902" s="23"/>
      <c r="AA902" s="23"/>
      <c r="AB902" s="23"/>
      <c r="AC902" s="23"/>
      <c r="AD902" s="23"/>
      <c r="AE902" s="22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 spans="1:48" ht="14.25" customHeight="1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23"/>
      <c r="Y903" s="23"/>
      <c r="Z903" s="23"/>
      <c r="AA903" s="23"/>
      <c r="AB903" s="23"/>
      <c r="AC903" s="23"/>
      <c r="AD903" s="23"/>
      <c r="AE903" s="22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 spans="1:48" ht="14.25" customHeight="1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23"/>
      <c r="Y904" s="23"/>
      <c r="Z904" s="23"/>
      <c r="AA904" s="23"/>
      <c r="AB904" s="23"/>
      <c r="AC904" s="23"/>
      <c r="AD904" s="23"/>
      <c r="AE904" s="22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 spans="1:48" ht="14.25" customHeight="1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23"/>
      <c r="Y905" s="23"/>
      <c r="Z905" s="23"/>
      <c r="AA905" s="23"/>
      <c r="AB905" s="23"/>
      <c r="AC905" s="23"/>
      <c r="AD905" s="23"/>
      <c r="AE905" s="22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  <row r="906" spans="1:48" ht="14.25" customHeight="1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23"/>
      <c r="Y906" s="23"/>
      <c r="Z906" s="23"/>
      <c r="AA906" s="23"/>
      <c r="AB906" s="23"/>
      <c r="AC906" s="23"/>
      <c r="AD906" s="23"/>
      <c r="AE906" s="22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</row>
    <row r="907" spans="1:48" ht="14.25" customHeight="1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23"/>
      <c r="Y907" s="23"/>
      <c r="Z907" s="23"/>
      <c r="AA907" s="23"/>
      <c r="AB907" s="23"/>
      <c r="AC907" s="23"/>
      <c r="AD907" s="23"/>
      <c r="AE907" s="22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</row>
    <row r="908" spans="1:48" ht="14.25" customHeight="1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23"/>
      <c r="Y908" s="23"/>
      <c r="Z908" s="23"/>
      <c r="AA908" s="23"/>
      <c r="AB908" s="23"/>
      <c r="AC908" s="23"/>
      <c r="AD908" s="23"/>
      <c r="AE908" s="22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</row>
    <row r="909" spans="1:48" ht="14.25" customHeight="1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23"/>
      <c r="Y909" s="23"/>
      <c r="Z909" s="23"/>
      <c r="AA909" s="23"/>
      <c r="AB909" s="23"/>
      <c r="AC909" s="23"/>
      <c r="AD909" s="23"/>
      <c r="AE909" s="22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</row>
    <row r="910" spans="1:48" ht="14.25" customHeight="1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23"/>
      <c r="Y910" s="23"/>
      <c r="Z910" s="23"/>
      <c r="AA910" s="23"/>
      <c r="AB910" s="23"/>
      <c r="AC910" s="23"/>
      <c r="AD910" s="23"/>
      <c r="AE910" s="22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</row>
    <row r="911" spans="1:48" ht="14.25" customHeight="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23"/>
      <c r="Y911" s="23"/>
      <c r="Z911" s="23"/>
      <c r="AA911" s="23"/>
      <c r="AB911" s="23"/>
      <c r="AC911" s="23"/>
      <c r="AD911" s="23"/>
      <c r="AE911" s="22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</row>
    <row r="912" spans="1:48" ht="14.25" customHeight="1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23"/>
      <c r="Y912" s="23"/>
      <c r="Z912" s="23"/>
      <c r="AA912" s="23"/>
      <c r="AB912" s="23"/>
      <c r="AC912" s="23"/>
      <c r="AD912" s="23"/>
      <c r="AE912" s="22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</row>
    <row r="913" spans="1:48" ht="14.25" customHeight="1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23"/>
      <c r="Y913" s="23"/>
      <c r="Z913" s="23"/>
      <c r="AA913" s="23"/>
      <c r="AB913" s="23"/>
      <c r="AC913" s="23"/>
      <c r="AD913" s="23"/>
      <c r="AE913" s="22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</row>
    <row r="914" spans="1:48" ht="14.25" customHeight="1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23"/>
      <c r="Y914" s="23"/>
      <c r="Z914" s="23"/>
      <c r="AA914" s="23"/>
      <c r="AB914" s="23"/>
      <c r="AC914" s="23"/>
      <c r="AD914" s="23"/>
      <c r="AE914" s="22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</row>
    <row r="915" spans="1:48" ht="14.25" customHeight="1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23"/>
      <c r="Y915" s="23"/>
      <c r="Z915" s="23"/>
      <c r="AA915" s="23"/>
      <c r="AB915" s="23"/>
      <c r="AC915" s="23"/>
      <c r="AD915" s="23"/>
      <c r="AE915" s="22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</row>
    <row r="916" spans="1:48" ht="14.25" customHeight="1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23"/>
      <c r="Y916" s="23"/>
      <c r="Z916" s="23"/>
      <c r="AA916" s="23"/>
      <c r="AB916" s="23"/>
      <c r="AC916" s="23"/>
      <c r="AD916" s="23"/>
      <c r="AE916" s="22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</row>
    <row r="917" spans="1:48" ht="14.25" customHeight="1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23"/>
      <c r="Y917" s="23"/>
      <c r="Z917" s="23"/>
      <c r="AA917" s="23"/>
      <c r="AB917" s="23"/>
      <c r="AC917" s="23"/>
      <c r="AD917" s="23"/>
      <c r="AE917" s="22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</row>
    <row r="918" spans="1:48" ht="14.25" customHeight="1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23"/>
      <c r="Y918" s="23"/>
      <c r="Z918" s="23"/>
      <c r="AA918" s="23"/>
      <c r="AB918" s="23"/>
      <c r="AC918" s="23"/>
      <c r="AD918" s="23"/>
      <c r="AE918" s="22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</row>
    <row r="919" spans="1:48" ht="14.25" customHeight="1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23"/>
      <c r="Y919" s="23"/>
      <c r="Z919" s="23"/>
      <c r="AA919" s="23"/>
      <c r="AB919" s="23"/>
      <c r="AC919" s="23"/>
      <c r="AD919" s="23"/>
      <c r="AE919" s="22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</row>
    <row r="920" spans="1:48" ht="14.25" customHeight="1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23"/>
      <c r="Y920" s="23"/>
      <c r="Z920" s="23"/>
      <c r="AA920" s="23"/>
      <c r="AB920" s="23"/>
      <c r="AC920" s="23"/>
      <c r="AD920" s="23"/>
      <c r="AE920" s="22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</row>
    <row r="921" spans="1:48" ht="14.25" customHeight="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23"/>
      <c r="Y921" s="23"/>
      <c r="Z921" s="23"/>
      <c r="AA921" s="23"/>
      <c r="AB921" s="23"/>
      <c r="AC921" s="23"/>
      <c r="AD921" s="23"/>
      <c r="AE921" s="22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</row>
    <row r="922" spans="1:48" ht="14.25" customHeight="1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23"/>
      <c r="Y922" s="23"/>
      <c r="Z922" s="23"/>
      <c r="AA922" s="23"/>
      <c r="AB922" s="23"/>
      <c r="AC922" s="23"/>
      <c r="AD922" s="23"/>
      <c r="AE922" s="22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</row>
    <row r="923" spans="1:48" ht="14.25" customHeight="1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23"/>
      <c r="Y923" s="23"/>
      <c r="Z923" s="23"/>
      <c r="AA923" s="23"/>
      <c r="AB923" s="23"/>
      <c r="AC923" s="23"/>
      <c r="AD923" s="23"/>
      <c r="AE923" s="22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</row>
    <row r="924" spans="1:48" ht="14.25" customHeight="1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23"/>
      <c r="Y924" s="23"/>
      <c r="Z924" s="23"/>
      <c r="AA924" s="23"/>
      <c r="AB924" s="23"/>
      <c r="AC924" s="23"/>
      <c r="AD924" s="23"/>
      <c r="AE924" s="22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</row>
    <row r="925" spans="1:48" ht="14.25" customHeight="1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23"/>
      <c r="Y925" s="23"/>
      <c r="Z925" s="23"/>
      <c r="AA925" s="23"/>
      <c r="AB925" s="23"/>
      <c r="AC925" s="23"/>
      <c r="AD925" s="23"/>
      <c r="AE925" s="22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</row>
    <row r="926" spans="1:48" ht="14.25" customHeight="1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23"/>
      <c r="Y926" s="23"/>
      <c r="Z926" s="23"/>
      <c r="AA926" s="23"/>
      <c r="AB926" s="23"/>
      <c r="AC926" s="23"/>
      <c r="AD926" s="23"/>
      <c r="AE926" s="22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</row>
    <row r="927" spans="1:48" ht="14.25" customHeight="1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23"/>
      <c r="Y927" s="23"/>
      <c r="Z927" s="23"/>
      <c r="AA927" s="23"/>
      <c r="AB927" s="23"/>
      <c r="AC927" s="23"/>
      <c r="AD927" s="23"/>
      <c r="AE927" s="22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</row>
    <row r="928" spans="1:48" ht="14.25" customHeight="1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23"/>
      <c r="Y928" s="23"/>
      <c r="Z928" s="23"/>
      <c r="AA928" s="23"/>
      <c r="AB928" s="23"/>
      <c r="AC928" s="23"/>
      <c r="AD928" s="23"/>
      <c r="AE928" s="22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</row>
    <row r="929" spans="1:48" ht="14.25" customHeight="1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23"/>
      <c r="Y929" s="23"/>
      <c r="Z929" s="23"/>
      <c r="AA929" s="23"/>
      <c r="AB929" s="23"/>
      <c r="AC929" s="23"/>
      <c r="AD929" s="23"/>
      <c r="AE929" s="22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</row>
    <row r="930" spans="1:48" ht="14.25" customHeight="1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23"/>
      <c r="Y930" s="23"/>
      <c r="Z930" s="23"/>
      <c r="AA930" s="23"/>
      <c r="AB930" s="23"/>
      <c r="AC930" s="23"/>
      <c r="AD930" s="23"/>
      <c r="AE930" s="22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</row>
    <row r="931" spans="1:48" ht="14.25" customHeight="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23"/>
      <c r="Y931" s="23"/>
      <c r="Z931" s="23"/>
      <c r="AA931" s="23"/>
      <c r="AB931" s="23"/>
      <c r="AC931" s="23"/>
      <c r="AD931" s="23"/>
      <c r="AE931" s="22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</row>
    <row r="932" spans="1:48" ht="14.25" customHeight="1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23"/>
      <c r="Y932" s="23"/>
      <c r="Z932" s="23"/>
      <c r="AA932" s="23"/>
      <c r="AB932" s="23"/>
      <c r="AC932" s="23"/>
      <c r="AD932" s="23"/>
      <c r="AE932" s="22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</row>
    <row r="933" spans="1:48" ht="14.25" customHeight="1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23"/>
      <c r="Y933" s="23"/>
      <c r="Z933" s="23"/>
      <c r="AA933" s="23"/>
      <c r="AB933" s="23"/>
      <c r="AC933" s="23"/>
      <c r="AD933" s="23"/>
      <c r="AE933" s="22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</row>
    <row r="934" spans="1:48" ht="14.25" customHeight="1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23"/>
      <c r="Y934" s="23"/>
      <c r="Z934" s="23"/>
      <c r="AA934" s="23"/>
      <c r="AB934" s="23"/>
      <c r="AC934" s="23"/>
      <c r="AD934" s="23"/>
      <c r="AE934" s="22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</row>
    <row r="935" spans="1:48" ht="14.25" customHeight="1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23"/>
      <c r="Y935" s="23"/>
      <c r="Z935" s="23"/>
      <c r="AA935" s="23"/>
      <c r="AB935" s="23"/>
      <c r="AC935" s="23"/>
      <c r="AD935" s="23"/>
      <c r="AE935" s="22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</row>
    <row r="936" spans="1:48" ht="14.25" customHeight="1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23"/>
      <c r="Y936" s="23"/>
      <c r="Z936" s="23"/>
      <c r="AA936" s="23"/>
      <c r="AB936" s="23"/>
      <c r="AC936" s="23"/>
      <c r="AD936" s="23"/>
      <c r="AE936" s="22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</row>
    <row r="937" spans="1:48" ht="14.25" customHeight="1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23"/>
      <c r="Y937" s="23"/>
      <c r="Z937" s="23"/>
      <c r="AA937" s="23"/>
      <c r="AB937" s="23"/>
      <c r="AC937" s="23"/>
      <c r="AD937" s="23"/>
      <c r="AE937" s="22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</row>
    <row r="938" spans="1:48" ht="14.25" customHeight="1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23"/>
      <c r="Y938" s="23"/>
      <c r="Z938" s="23"/>
      <c r="AA938" s="23"/>
      <c r="AB938" s="23"/>
      <c r="AC938" s="23"/>
      <c r="AD938" s="23"/>
      <c r="AE938" s="22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</row>
    <row r="939" spans="1:48" ht="14.25" customHeight="1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23"/>
      <c r="Y939" s="23"/>
      <c r="Z939" s="23"/>
      <c r="AA939" s="23"/>
      <c r="AB939" s="23"/>
      <c r="AC939" s="23"/>
      <c r="AD939" s="23"/>
      <c r="AE939" s="22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</row>
    <row r="940" spans="1:48" ht="14.25" customHeight="1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23"/>
      <c r="Y940" s="23"/>
      <c r="Z940" s="23"/>
      <c r="AA940" s="23"/>
      <c r="AB940" s="23"/>
      <c r="AC940" s="23"/>
      <c r="AD940" s="23"/>
      <c r="AE940" s="22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</row>
    <row r="941" spans="1:48" ht="14.25" customHeight="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23"/>
      <c r="Y941" s="23"/>
      <c r="Z941" s="23"/>
      <c r="AA941" s="23"/>
      <c r="AB941" s="23"/>
      <c r="AC941" s="23"/>
      <c r="AD941" s="23"/>
      <c r="AE941" s="22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</row>
    <row r="942" spans="1:48" ht="14.25" customHeight="1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23"/>
      <c r="Y942" s="23"/>
      <c r="Z942" s="23"/>
      <c r="AA942" s="23"/>
      <c r="AB942" s="23"/>
      <c r="AC942" s="23"/>
      <c r="AD942" s="23"/>
      <c r="AE942" s="22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</row>
    <row r="943" spans="1:48" ht="14.25" customHeight="1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23"/>
      <c r="Y943" s="23"/>
      <c r="Z943" s="23"/>
      <c r="AA943" s="23"/>
      <c r="AB943" s="23"/>
      <c r="AC943" s="23"/>
      <c r="AD943" s="23"/>
      <c r="AE943" s="22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</row>
    <row r="944" spans="1:48" ht="14.25" customHeight="1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23"/>
      <c r="Y944" s="23"/>
      <c r="Z944" s="23"/>
      <c r="AA944" s="23"/>
      <c r="AB944" s="23"/>
      <c r="AC944" s="23"/>
      <c r="AD944" s="23"/>
      <c r="AE944" s="22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</row>
    <row r="945" spans="1:48" ht="14.25" customHeight="1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23"/>
      <c r="Y945" s="23"/>
      <c r="Z945" s="23"/>
      <c r="AA945" s="23"/>
      <c r="AB945" s="23"/>
      <c r="AC945" s="23"/>
      <c r="AD945" s="23"/>
      <c r="AE945" s="22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</row>
    <row r="946" spans="1:48" ht="14.25" customHeight="1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23"/>
      <c r="Y946" s="23"/>
      <c r="Z946" s="23"/>
      <c r="AA946" s="23"/>
      <c r="AB946" s="23"/>
      <c r="AC946" s="23"/>
      <c r="AD946" s="23"/>
      <c r="AE946" s="22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</row>
    <row r="947" spans="1:48" ht="14.25" customHeight="1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23"/>
      <c r="Y947" s="23"/>
      <c r="Z947" s="23"/>
      <c r="AA947" s="23"/>
      <c r="AB947" s="23"/>
      <c r="AC947" s="23"/>
      <c r="AD947" s="23"/>
      <c r="AE947" s="22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</row>
    <row r="948" spans="1:48" ht="14.25" customHeight="1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23"/>
      <c r="Y948" s="23"/>
      <c r="Z948" s="23"/>
      <c r="AA948" s="23"/>
      <c r="AB948" s="23"/>
      <c r="AC948" s="23"/>
      <c r="AD948" s="23"/>
      <c r="AE948" s="22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</row>
    <row r="949" spans="1:48" ht="14.25" customHeight="1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23"/>
      <c r="Y949" s="23"/>
      <c r="Z949" s="23"/>
      <c r="AA949" s="23"/>
      <c r="AB949" s="23"/>
      <c r="AC949" s="23"/>
      <c r="AD949" s="23"/>
      <c r="AE949" s="22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</row>
    <row r="950" spans="1:48" ht="14.25" customHeight="1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23"/>
      <c r="Y950" s="23"/>
      <c r="Z950" s="23"/>
      <c r="AA950" s="23"/>
      <c r="AB950" s="23"/>
      <c r="AC950" s="23"/>
      <c r="AD950" s="23"/>
      <c r="AE950" s="22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</row>
    <row r="951" spans="1:48" ht="14.25" customHeight="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23"/>
      <c r="Y951" s="23"/>
      <c r="Z951" s="23"/>
      <c r="AA951" s="23"/>
      <c r="AB951" s="23"/>
      <c r="AC951" s="23"/>
      <c r="AD951" s="23"/>
      <c r="AE951" s="22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</row>
    <row r="952" spans="1:48" ht="14.25" customHeight="1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23"/>
      <c r="Y952" s="23"/>
      <c r="Z952" s="23"/>
      <c r="AA952" s="23"/>
      <c r="AB952" s="23"/>
      <c r="AC952" s="23"/>
      <c r="AD952" s="23"/>
      <c r="AE952" s="22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</row>
    <row r="953" spans="1:48" ht="14.25" customHeight="1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23"/>
      <c r="Y953" s="23"/>
      <c r="Z953" s="23"/>
      <c r="AA953" s="23"/>
      <c r="AB953" s="23"/>
      <c r="AC953" s="23"/>
      <c r="AD953" s="23"/>
      <c r="AE953" s="22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</row>
    <row r="954" spans="1:48" ht="14.25" customHeight="1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23"/>
      <c r="Y954" s="23"/>
      <c r="Z954" s="23"/>
      <c r="AA954" s="23"/>
      <c r="AB954" s="23"/>
      <c r="AC954" s="23"/>
      <c r="AD954" s="23"/>
      <c r="AE954" s="22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</row>
    <row r="955" spans="1:48" ht="14.25" customHeight="1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23"/>
      <c r="Y955" s="23"/>
      <c r="Z955" s="23"/>
      <c r="AA955" s="23"/>
      <c r="AB955" s="23"/>
      <c r="AC955" s="23"/>
      <c r="AD955" s="23"/>
      <c r="AE955" s="22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</row>
    <row r="956" spans="1:48" ht="14.25" customHeight="1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23"/>
      <c r="Y956" s="23"/>
      <c r="Z956" s="23"/>
      <c r="AA956" s="23"/>
      <c r="AB956" s="23"/>
      <c r="AC956" s="23"/>
      <c r="AD956" s="23"/>
      <c r="AE956" s="22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</row>
    <row r="957" spans="1:48" ht="14.25" customHeight="1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23"/>
      <c r="Y957" s="23"/>
      <c r="Z957" s="23"/>
      <c r="AA957" s="23"/>
      <c r="AB957" s="23"/>
      <c r="AC957" s="23"/>
      <c r="AD957" s="23"/>
      <c r="AE957" s="22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</row>
    <row r="958" spans="1:48" ht="14.25" customHeight="1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23"/>
      <c r="Y958" s="23"/>
      <c r="Z958" s="23"/>
      <c r="AA958" s="23"/>
      <c r="AB958" s="23"/>
      <c r="AC958" s="23"/>
      <c r="AD958" s="23"/>
      <c r="AE958" s="22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</row>
    <row r="959" spans="1:48" ht="14.25" customHeight="1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23"/>
      <c r="Y959" s="23"/>
      <c r="Z959" s="23"/>
      <c r="AA959" s="23"/>
      <c r="AB959" s="23"/>
      <c r="AC959" s="23"/>
      <c r="AD959" s="23"/>
      <c r="AE959" s="22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</row>
    <row r="960" spans="1:48" ht="14.25" customHeight="1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23"/>
      <c r="Y960" s="23"/>
      <c r="Z960" s="23"/>
      <c r="AA960" s="23"/>
      <c r="AB960" s="23"/>
      <c r="AC960" s="23"/>
      <c r="AD960" s="23"/>
      <c r="AE960" s="22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</row>
    <row r="961" spans="1:48" ht="14.25" customHeight="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23"/>
      <c r="Y961" s="23"/>
      <c r="Z961" s="23"/>
      <c r="AA961" s="23"/>
      <c r="AB961" s="23"/>
      <c r="AC961" s="23"/>
      <c r="AD961" s="23"/>
      <c r="AE961" s="22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</row>
    <row r="962" spans="1:48" ht="14.25" customHeight="1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23"/>
      <c r="Y962" s="23"/>
      <c r="Z962" s="23"/>
      <c r="AA962" s="23"/>
      <c r="AB962" s="23"/>
      <c r="AC962" s="23"/>
      <c r="AD962" s="23"/>
      <c r="AE962" s="22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</row>
    <row r="963" spans="1:48" ht="14.25" customHeight="1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23"/>
      <c r="Y963" s="23"/>
      <c r="Z963" s="23"/>
      <c r="AA963" s="23"/>
      <c r="AB963" s="23"/>
      <c r="AC963" s="23"/>
      <c r="AD963" s="23"/>
      <c r="AE963" s="22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</row>
    <row r="964" spans="1:48" ht="14.25" customHeight="1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23"/>
      <c r="Y964" s="23"/>
      <c r="Z964" s="23"/>
      <c r="AA964" s="23"/>
      <c r="AB964" s="23"/>
      <c r="AC964" s="23"/>
      <c r="AD964" s="23"/>
      <c r="AE964" s="22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</row>
    <row r="965" spans="1:48" ht="14.25" customHeight="1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23"/>
      <c r="Y965" s="23"/>
      <c r="Z965" s="23"/>
      <c r="AA965" s="23"/>
      <c r="AB965" s="23"/>
      <c r="AC965" s="23"/>
      <c r="AD965" s="23"/>
      <c r="AE965" s="22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</row>
    <row r="966" spans="1:48" ht="14.25" customHeight="1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23"/>
      <c r="Y966" s="23"/>
      <c r="Z966" s="23"/>
      <c r="AA966" s="23"/>
      <c r="AB966" s="23"/>
      <c r="AC966" s="23"/>
      <c r="AD966" s="23"/>
      <c r="AE966" s="22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</row>
    <row r="967" spans="1:48" ht="14.25" customHeight="1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23"/>
      <c r="Y967" s="23"/>
      <c r="Z967" s="23"/>
      <c r="AA967" s="23"/>
      <c r="AB967" s="23"/>
      <c r="AC967" s="23"/>
      <c r="AD967" s="23"/>
      <c r="AE967" s="22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</row>
    <row r="968" spans="1:48" ht="14.25" customHeight="1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23"/>
      <c r="Y968" s="23"/>
      <c r="Z968" s="23"/>
      <c r="AA968" s="23"/>
      <c r="AB968" s="23"/>
      <c r="AC968" s="23"/>
      <c r="AD968" s="23"/>
      <c r="AE968" s="22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</row>
    <row r="969" spans="1:48" ht="14.25" customHeight="1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23"/>
      <c r="Y969" s="23"/>
      <c r="Z969" s="23"/>
      <c r="AA969" s="23"/>
      <c r="AB969" s="23"/>
      <c r="AC969" s="23"/>
      <c r="AD969" s="23"/>
      <c r="AE969" s="22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</row>
    <row r="970" spans="1:48" ht="14.25" customHeight="1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23"/>
      <c r="Y970" s="23"/>
      <c r="Z970" s="23"/>
      <c r="AA970" s="23"/>
      <c r="AB970" s="23"/>
      <c r="AC970" s="23"/>
      <c r="AD970" s="23"/>
      <c r="AE970" s="22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</row>
    <row r="971" spans="1:48" ht="14.25" customHeight="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23"/>
      <c r="Y971" s="23"/>
      <c r="Z971" s="23"/>
      <c r="AA971" s="23"/>
      <c r="AB971" s="23"/>
      <c r="AC971" s="23"/>
      <c r="AD971" s="23"/>
      <c r="AE971" s="22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</row>
    <row r="972" spans="1:48" ht="14.25" customHeight="1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23"/>
      <c r="Y972" s="23"/>
      <c r="Z972" s="23"/>
      <c r="AA972" s="23"/>
      <c r="AB972" s="23"/>
      <c r="AC972" s="23"/>
      <c r="AD972" s="23"/>
      <c r="AE972" s="22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</row>
    <row r="973" spans="1:48" ht="14.25" customHeight="1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23"/>
      <c r="Y973" s="23"/>
      <c r="Z973" s="23"/>
      <c r="AA973" s="23"/>
      <c r="AB973" s="23"/>
      <c r="AC973" s="23"/>
      <c r="AD973" s="23"/>
      <c r="AE973" s="22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</row>
    <row r="974" spans="1:48" ht="14.25" customHeight="1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23"/>
      <c r="Y974" s="23"/>
      <c r="Z974" s="23"/>
      <c r="AA974" s="23"/>
      <c r="AB974" s="23"/>
      <c r="AC974" s="23"/>
      <c r="AD974" s="23"/>
      <c r="AE974" s="22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</row>
    <row r="975" spans="1:48" ht="14.25" customHeight="1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23"/>
      <c r="Y975" s="23"/>
      <c r="Z975" s="23"/>
      <c r="AA975" s="23"/>
      <c r="AB975" s="23"/>
      <c r="AC975" s="23"/>
      <c r="AD975" s="23"/>
      <c r="AE975" s="22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</row>
    <row r="976" spans="1:48" ht="14.25" customHeight="1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23"/>
      <c r="Y976" s="23"/>
      <c r="Z976" s="23"/>
      <c r="AA976" s="23"/>
      <c r="AB976" s="23"/>
      <c r="AC976" s="23"/>
      <c r="AD976" s="23"/>
      <c r="AE976" s="22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</row>
    <row r="977" spans="1:48" ht="14.25" customHeight="1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23"/>
      <c r="Y977" s="23"/>
      <c r="Z977" s="23"/>
      <c r="AA977" s="23"/>
      <c r="AB977" s="23"/>
      <c r="AC977" s="23"/>
      <c r="AD977" s="23"/>
      <c r="AE977" s="22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</row>
    <row r="978" spans="1:48" ht="14.25" customHeight="1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23"/>
      <c r="Y978" s="23"/>
      <c r="Z978" s="23"/>
      <c r="AA978" s="23"/>
      <c r="AB978" s="23"/>
      <c r="AC978" s="23"/>
      <c r="AD978" s="23"/>
      <c r="AE978" s="22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</row>
    <row r="979" spans="1:48" ht="14.25" customHeight="1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23"/>
      <c r="Y979" s="23"/>
      <c r="Z979" s="23"/>
      <c r="AA979" s="23"/>
      <c r="AB979" s="23"/>
      <c r="AC979" s="23"/>
      <c r="AD979" s="23"/>
      <c r="AE979" s="22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</row>
    <row r="980" spans="1:48" ht="14.25" customHeight="1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23"/>
      <c r="Y980" s="23"/>
      <c r="Z980" s="23"/>
      <c r="AA980" s="23"/>
      <c r="AB980" s="23"/>
      <c r="AC980" s="23"/>
      <c r="AD980" s="23"/>
      <c r="AE980" s="22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</row>
    <row r="981" spans="1:48" ht="14.25" customHeight="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23"/>
      <c r="Y981" s="23"/>
      <c r="Z981" s="23"/>
      <c r="AA981" s="23"/>
      <c r="AB981" s="23"/>
      <c r="AC981" s="23"/>
      <c r="AD981" s="23"/>
      <c r="AE981" s="22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</row>
    <row r="982" spans="1:48" ht="14.25" customHeight="1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23"/>
      <c r="Y982" s="23"/>
      <c r="Z982" s="23"/>
      <c r="AA982" s="23"/>
      <c r="AB982" s="23"/>
      <c r="AC982" s="23"/>
      <c r="AD982" s="23"/>
      <c r="AE982" s="22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</row>
    <row r="983" spans="1:48" ht="14.25" customHeight="1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23"/>
      <c r="Y983" s="23"/>
      <c r="Z983" s="23"/>
      <c r="AA983" s="23"/>
      <c r="AB983" s="23"/>
      <c r="AC983" s="23"/>
      <c r="AD983" s="23"/>
      <c r="AE983" s="22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</row>
    <row r="984" spans="1:48" ht="14.25" customHeight="1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23"/>
      <c r="Y984" s="23"/>
      <c r="Z984" s="23"/>
      <c r="AA984" s="23"/>
      <c r="AB984" s="23"/>
      <c r="AC984" s="23"/>
      <c r="AD984" s="23"/>
      <c r="AE984" s="22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</row>
    <row r="985" spans="1:48" ht="14.25" customHeight="1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23"/>
      <c r="Y985" s="23"/>
      <c r="Z985" s="23"/>
      <c r="AA985" s="23"/>
      <c r="AB985" s="23"/>
      <c r="AC985" s="23"/>
      <c r="AD985" s="23"/>
      <c r="AE985" s="22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</row>
    <row r="986" spans="1:48" ht="14.25" customHeight="1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23"/>
      <c r="Y986" s="23"/>
      <c r="Z986" s="23"/>
      <c r="AA986" s="23"/>
      <c r="AB986" s="23"/>
      <c r="AC986" s="23"/>
      <c r="AD986" s="23"/>
      <c r="AE986" s="22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</row>
    <row r="987" spans="1:48" ht="14.25" customHeight="1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23"/>
      <c r="Y987" s="23"/>
      <c r="Z987" s="23"/>
      <c r="AA987" s="23"/>
      <c r="AB987" s="23"/>
      <c r="AC987" s="23"/>
      <c r="AD987" s="23"/>
      <c r="AE987" s="22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</row>
    <row r="988" spans="1:48" ht="14.25" customHeight="1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23"/>
      <c r="Y988" s="23"/>
      <c r="Z988" s="23"/>
      <c r="AA988" s="23"/>
      <c r="AB988" s="23"/>
      <c r="AC988" s="23"/>
      <c r="AD988" s="23"/>
      <c r="AE988" s="22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</row>
    <row r="989" spans="1:48" ht="14.25" customHeight="1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23"/>
      <c r="Y989" s="23"/>
      <c r="Z989" s="23"/>
      <c r="AA989" s="23"/>
      <c r="AB989" s="23"/>
      <c r="AC989" s="23"/>
      <c r="AD989" s="23"/>
      <c r="AE989" s="22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</row>
    <row r="990" spans="1:48" ht="14.25" customHeight="1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23"/>
      <c r="Y990" s="23"/>
      <c r="Z990" s="23"/>
      <c r="AA990" s="23"/>
      <c r="AB990" s="23"/>
      <c r="AC990" s="23"/>
      <c r="AD990" s="23"/>
      <c r="AE990" s="22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</row>
  </sheetData>
  <printOptions gridLines="1"/>
  <pageMargins left="0.25" right="0.25" top="0.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Sonya Mendoza</dc:creator>
  <cp:keywords/>
  <dc:description/>
  <cp:lastModifiedBy>Jimmie Needles</cp:lastModifiedBy>
  <cp:revision/>
  <dcterms:created xsi:type="dcterms:W3CDTF">2025-10-10T22:34:44Z</dcterms:created>
  <dcterms:modified xsi:type="dcterms:W3CDTF">2025-11-18T07:22:41Z</dcterms:modified>
  <cp:category/>
  <cp:contentStatus/>
</cp:coreProperties>
</file>