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Sheet" r:id="rId3" sheetId="1"/>
  </sheets>
</workbook>
</file>

<file path=xl/sharedStrings.xml><?xml version="1.0" encoding="utf-8"?>
<sst xmlns="http://schemas.openxmlformats.org/spreadsheetml/2006/main" count="48" uniqueCount="48">
  <si>
    <t>Total</t>
  </si>
  <si>
    <t>ASSETS</t>
  </si>
  <si>
    <t xml:space="preserve">   Current Assets</t>
  </si>
  <si>
    <t xml:space="preserve">      Bank Accounts</t>
  </si>
  <si>
    <t xml:space="preserve">         10000 Frost Bank</t>
  </si>
  <si>
    <t xml:space="preserve">      Total Bank Accounts</t>
  </si>
  <si>
    <t xml:space="preserve">      Accounts Receivable</t>
  </si>
  <si>
    <t xml:space="preserve">         12000 Accounts Receivable</t>
  </si>
  <si>
    <t xml:space="preserve">      Total Accounts Receivable</t>
  </si>
  <si>
    <t xml:space="preserve">      Other Current Assets</t>
  </si>
  <si>
    <t xml:space="preserve">         12100 Inventory</t>
  </si>
  <si>
    <t xml:space="preserve">         12300 Uncategorized Asset</t>
  </si>
  <si>
    <t xml:space="preserve">         Payroll Tax Loans</t>
  </si>
  <si>
    <t xml:space="preserve">      Total Other Current Assets</t>
  </si>
  <si>
    <t xml:space="preserve">   Total Current Assets</t>
  </si>
  <si>
    <t xml:space="preserve">   Other Assets</t>
  </si>
  <si>
    <t xml:space="preserve">      12040 Long Term Accounts Receivable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</si>
  <si>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</si>
  <si>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</si>
  <si>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</si>
  <si>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</si>
  <si>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</si>
  <si>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</si>
  <si>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21000 Accounts Payable</t>
  </si>
  <si>
    <t xml:space="preserve">         Total Accounts Payable</t>
  </si>
  <si>
    <t xml:space="preserve">         Credit Cards</t>
  </si>
  <si>
    <t xml:space="preserve">            21600 Historical Transactions CC</t>
  </si>
  <si>
    <t xml:space="preserve">         Total Credit Cards</t>
  </si>
  <si>
    <t xml:space="preserve">         Other Current Liabilities</t>
  </si>
  <si>
    <t xml:space="preserve">            22000 Payroll Liabilities</t>
  </si>
  <si>
    <t xml:space="preserve">               22000.1 Federal Taxes (941/944)</t>
  </si>
  <si>
    <t xml:space="preserve">               22000.2 Federal Unemployment (940)</t>
  </si>
  <si>
    <t xml:space="preserve">               22000.3 TX Unemployment Tax</t>
  </si>
  <si>
    <t xml:space="preserve">            Total 22000 Payroll Liabilities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</si>
  <si>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</si>
  <si>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</si>
  <si>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</si>
  <si>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</si>
  <si>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30000 Opening Balance Equity</t>
  </si>
  <si>
    <t xml:space="preserve">      32000 Owner's Pay &amp; Personal Expenses</t>
  </si>
  <si>
    <t xml:space="preserve">      33000 Retained Earnings</t>
  </si>
  <si>
    <t xml:space="preserve">      Net Income</t>
  </si>
  <si>
    <t xml:space="preserve">   Total Equity</t>
  </si>
  <si>
    <t>TOTAL LIABILITIES AND EQUITY</t>
  </si>
  <si>
    <t>Thursday, Jun 08, 2023 11:36:17 AM GMT-7 - Accrual Basis</t>
  </si>
  <si>
    <t>Peacemaker Technologies</t>
  </si>
  <si>
    <t>Balance Sheet</t>
  </si>
  <si>
    <t>As of December 31, 2022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</si>
</sst>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52"/>
  <sheetViews>
    <sheetView workbookViewId="0" tabSelected="true"/>
  </sheetViews>
  <sheetFormatPr defaultRowHeight="15.0"/>
  <cols>
    <col min="1" max="1" width="42.96875" customWidth="true"/>
    <col min="2" max="2" width="20.625" customWidth="true"/>
  </cols>
  <sheetData>
    <row r="1">
      <c r="A1" s="9" t="s">
        <v>45</v>
      </c>
      <c r="B1"/>
    </row>
    <row r="2">
      <c r="A2" s="9" t="s">
        <v>46</v>
      </c>
      <c r="B2"/>
    </row>
    <row r="3">
      <c r="A3" s="10" t="s">
        <v>47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s="4"/>
    </row>
    <row r="8">
      <c r="A8" t="s" s="3">
        <v>3</v>
      </c>
      <c r="B8" s="4"/>
    </row>
    <row r="9">
      <c r="A9" t="s" s="3">
        <v>4</v>
      </c>
      <c r="B9" t="n" s="5">
        <f>576300.50</f>
        <v>0.0</v>
      </c>
    </row>
    <row r="10">
      <c r="A10" t="s" s="3">
        <v>5</v>
      </c>
      <c r="B10" t="n" s="6">
        <f>B9</f>
        <v>0.0</v>
      </c>
    </row>
    <row r="11">
      <c r="A11" t="s" s="3">
        <v>6</v>
      </c>
      <c r="B11" s="4"/>
    </row>
    <row r="12">
      <c r="A12" t="s" s="3">
        <v>7</v>
      </c>
      <c r="B12" t="n" s="5">
        <f>610698.41</f>
        <v>0.0</v>
      </c>
    </row>
    <row r="13">
      <c r="A13" t="s" s="3">
        <v>8</v>
      </c>
      <c r="B13" t="n" s="6">
        <f>B12</f>
        <v>0.0</v>
      </c>
    </row>
    <row r="14">
      <c r="A14" t="s" s="3">
        <v>9</v>
      </c>
      <c r="B14" s="4"/>
    </row>
    <row r="15">
      <c r="A15" t="s" s="3">
        <v>10</v>
      </c>
      <c r="B15" t="n" s="5">
        <f>478.00</f>
        <v>0.0</v>
      </c>
    </row>
    <row r="16">
      <c r="A16" t="s" s="3">
        <v>11</v>
      </c>
      <c r="B16" t="n" s="5">
        <f>216726.38</f>
        <v>0.0</v>
      </c>
    </row>
    <row r="17">
      <c r="A17" t="s" s="3">
        <v>12</v>
      </c>
      <c r="B17" t="n" s="5">
        <f>-1038.75</f>
        <v>0.0</v>
      </c>
    </row>
    <row r="18">
      <c r="A18" t="s" s="3">
        <v>13</v>
      </c>
      <c r="B18" t="n" s="6">
        <f>((B15)+(B16))+(B17)</f>
        <v>0.0</v>
      </c>
    </row>
    <row r="19">
      <c r="A19" t="s" s="3">
        <v>14</v>
      </c>
      <c r="B19" t="n" s="6">
        <f>((B10)+(B13))+(B18)</f>
        <v>0.0</v>
      </c>
    </row>
    <row r="20">
      <c r="A20" t="s" s="3">
        <v>15</v>
      </c>
      <c r="B20" s="4"/>
    </row>
    <row r="21">
      <c r="A21" t="s" s="3">
        <v>16</v>
      </c>
      <c r="B21" t="n" s="5">
        <f>319366.46</f>
        <v>0.0</v>
      </c>
    </row>
    <row r="22">
      <c r="A22" t="s" s="3">
        <v>17</v>
      </c>
      <c r="B22" t="n" s="6">
        <f>B21</f>
        <v>0.0</v>
      </c>
    </row>
    <row r="23">
      <c r="A23" t="s" s="3">
        <v>18</v>
      </c>
      <c r="B23" t="n" s="7">
        <f>(B19)+(B22)</f>
        <v>0.0</v>
      </c>
    </row>
    <row r="24">
      <c r="A24" t="s" s="3">
        <v>19</v>
      </c>
      <c r="B24" s="4"/>
    </row>
    <row r="25">
      <c r="A25" t="s" s="3">
        <v>20</v>
      </c>
      <c r="B25" s="4"/>
    </row>
    <row r="26">
      <c r="A26" t="s" s="3">
        <v>21</v>
      </c>
      <c r="B26" s="4"/>
    </row>
    <row r="27">
      <c r="A27" t="s" s="3">
        <v>22</v>
      </c>
      <c r="B27" s="4"/>
    </row>
    <row r="28">
      <c r="A28" t="s" s="3">
        <v>23</v>
      </c>
      <c r="B28" t="n" s="5">
        <f>-268264.70</f>
        <v>0.0</v>
      </c>
    </row>
    <row r="29">
      <c r="A29" t="s" s="3">
        <v>24</v>
      </c>
      <c r="B29" t="n" s="6">
        <f>B28</f>
        <v>0.0</v>
      </c>
    </row>
    <row r="30">
      <c r="A30" t="s" s="3">
        <v>25</v>
      </c>
      <c r="B30" s="4"/>
    </row>
    <row r="31">
      <c r="A31" t="s" s="3">
        <v>26</v>
      </c>
      <c r="B31" t="n" s="5">
        <f>3277705.40</f>
        <v>0.0</v>
      </c>
    </row>
    <row r="32">
      <c r="A32" t="s" s="3">
        <v>27</v>
      </c>
      <c r="B32" t="n" s="6">
        <f>B31</f>
        <v>0.0</v>
      </c>
    </row>
    <row r="33">
      <c r="A33" t="s" s="3">
        <v>28</v>
      </c>
      <c r="B33" s="4"/>
    </row>
    <row r="34">
      <c r="A34" t="s" s="3">
        <v>29</v>
      </c>
      <c r="B34" s="4"/>
    </row>
    <row r="35">
      <c r="A35" t="s" s="3">
        <v>30</v>
      </c>
      <c r="B35" t="n" s="5">
        <f>6599.06</f>
        <v>0.0</v>
      </c>
    </row>
    <row r="36">
      <c r="A36" t="s" s="3">
        <v>31</v>
      </c>
      <c r="B36" t="n" s="5">
        <f>196.50</f>
        <v>0.0</v>
      </c>
    </row>
    <row r="37">
      <c r="A37" t="s" s="3">
        <v>32</v>
      </c>
      <c r="B37" t="n" s="5">
        <f>215.10</f>
        <v>0.0</v>
      </c>
    </row>
    <row r="38">
      <c r="A38" t="s" s="3">
        <v>33</v>
      </c>
      <c r="B38" t="n" s="6">
        <f>(((B34)+(B35))+(B36))+(B37)</f>
        <v>0.0</v>
      </c>
    </row>
    <row r="39">
      <c r="A39" t="s" s="3">
        <v>34</v>
      </c>
      <c r="B39" t="n" s="6">
        <f>B38</f>
        <v>0.0</v>
      </c>
    </row>
    <row r="40">
      <c r="A40" t="s" s="3">
        <v>35</v>
      </c>
      <c r="B40" t="n" s="6">
        <f>((B29)+(B32))+(B39)</f>
        <v>0.0</v>
      </c>
    </row>
    <row r="41">
      <c r="A41" t="s" s="3">
        <v>36</v>
      </c>
      <c r="B41" t="n" s="6">
        <f>B40</f>
        <v>0.0</v>
      </c>
    </row>
    <row r="42">
      <c r="A42" t="s" s="3">
        <v>37</v>
      </c>
      <c r="B42" s="4"/>
    </row>
    <row r="43">
      <c r="A43" t="s" s="3">
        <v>38</v>
      </c>
      <c r="B43" t="n" s="5">
        <f>-800000.00</f>
        <v>0.0</v>
      </c>
    </row>
    <row r="44">
      <c r="A44" t="s" s="3">
        <v>39</v>
      </c>
      <c r="B44" t="n" s="5">
        <f>-65499.38</f>
        <v>0.0</v>
      </c>
    </row>
    <row r="45">
      <c r="A45" t="s" s="3">
        <v>40</v>
      </c>
      <c r="B45" t="n" s="5">
        <f>-620185.70</f>
        <v>0.0</v>
      </c>
    </row>
    <row r="46">
      <c r="A46" t="s" s="3">
        <v>41</v>
      </c>
      <c r="B46" t="n" s="5">
        <f>191764.72</f>
        <v>0.0</v>
      </c>
    </row>
    <row r="47">
      <c r="A47" t="s" s="3">
        <v>42</v>
      </c>
      <c r="B47" t="n" s="6">
        <f>(((B43)+(B44))+(B45))+(B46)</f>
        <v>0.0</v>
      </c>
    </row>
    <row r="48">
      <c r="A48" t="s" s="3">
        <v>43</v>
      </c>
      <c r="B48" t="n" s="7">
        <f>(B41)+(B47)</f>
        <v>0.0</v>
      </c>
    </row>
    <row r="49">
      <c r="A49" s="3"/>
      <c r="B49" s="4"/>
    </row>
    <row r="52">
      <c r="A52" s="8" t="s">
        <v>44</v>
      </c>
      <c r="B52"/>
    </row>
  </sheetData>
  <mergeCells count="4">
    <mergeCell ref="A52:B52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2023-06-08T18:36:17Z</dcterms:created>
  <dc:creator>Apache POI</dc:creator>
</cp:coreProperties>
</file>