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Trial Balance" r:id="rId3" sheetId="1"/>
  </sheets>
</workbook>
</file>

<file path=xl/sharedStrings.xml><?xml version="1.0" encoding="utf-8"?>
<sst xmlns="http://schemas.openxmlformats.org/spreadsheetml/2006/main" count="30" uniqueCount="30">
  <si>
    <t>Debit</t>
  </si>
  <si>
    <t>Credit</t>
  </si>
  <si>
    <t>NEW GENERATION SAVINGS (3939) - 1</t>
  </si>
  <si>
    <t>OPERATING (5781) - 1</t>
  </si>
  <si>
    <t>WORKING CAPITAL (5799) - 1</t>
  </si>
  <si>
    <t>Accounts Receivable (A/R)</t>
  </si>
  <si>
    <t>Accounts Payable</t>
  </si>
  <si>
    <t>Due To Mercer Series</t>
  </si>
  <si>
    <t>Prepaid Dues</t>
  </si>
  <si>
    <t>Opening Balance Equity</t>
  </si>
  <si>
    <t>Retained Earnings</t>
  </si>
  <si>
    <t>Dues</t>
  </si>
  <si>
    <t>Move In Income</t>
  </si>
  <si>
    <t>Working Capital Fee Income</t>
  </si>
  <si>
    <t>Amazon Locker</t>
  </si>
  <si>
    <t>Amenities - Internet &amp; TV</t>
  </si>
  <si>
    <t>Bank Charges</t>
  </si>
  <si>
    <t>Doorloop Subscription</t>
  </si>
  <si>
    <t>Emergency Phone and Monitoring Systems</t>
  </si>
  <si>
    <t>Grounds &amp; Maintenance</t>
  </si>
  <si>
    <t>Insurance:Insurance - Property and GL</t>
  </si>
  <si>
    <t>Office/General Administrative Expenses</t>
  </si>
  <si>
    <t>Property Management Expense</t>
  </si>
  <si>
    <t>Utilities</t>
  </si>
  <si>
    <t>Reconciliation Discrepancies</t>
  </si>
  <si>
    <t>TOTAL</t>
  </si>
  <si>
    <t>Friday, Apr 12, 2024 10:09:23 AM GMT-7 - Accrual Basis</t>
  </si>
  <si>
    <t>Mercer Condominium Community</t>
  </si>
  <si>
    <t>Trial Balance</t>
  </si>
  <si>
    <t>As of December 31, 2023</t>
  </si>
</sst>
</file>

<file path=xl/styles.xml><?xml version="1.0" encoding="utf-8"?>
<styleSheet xmlns="http://schemas.openxmlformats.org/spreadsheetml/2006/main">
  <numFmts count="2">
    <numFmt numFmtId="164" formatCode="#,##0.00\ _€"/>
    <numFmt numFmtId="165" formatCode="&quot;$&quot;* #,##0.00\ _€"/>
  </numFmts>
  <fonts count="6">
    <font>
      <sz val="11.0"/>
      <color indexed="8"/>
      <name val="Calibri"/>
      <family val="2"/>
      <scheme val="minor"/>
    </font>
    <font>
      <name val="Arial"/>
      <sz val="9.0"/>
      <b val="true"/>
      <color indexed="8"/>
    </font>
    <font>
      <name val="Arial"/>
      <sz val="8.0"/>
      <b val="true"/>
      <color indexed="8"/>
    </font>
    <font>
      <name val="Arial"/>
      <sz val="8.0"/>
      <color indexed="8"/>
    </font>
    <font>
      <name val="Arial"/>
      <sz val="14.0"/>
      <b val="true"/>
      <color indexed="8"/>
    </font>
    <font>
      <name val="Arial"/>
      <sz val="10.0"/>
      <b val="true"/>
      <color indexed="8"/>
    </font>
  </fonts>
  <fills count="2">
    <fill>
      <patternFill patternType="none"/>
    </fill>
    <fill>
      <patternFill patternType="darkGray"/>
    </fill>
  </fills>
  <borders count="4">
    <border>
      <left/>
      <right/>
      <top/>
      <bottom/>
      <diagonal/>
    </border>
    <border>
      <bottom style="thin"/>
    </border>
    <border>
      <top style="thin"/>
    </border>
    <border>
      <top style="thin"/>
      <bottom>
        <color indexed="6"/>
      </bottom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>
      <alignment wrapText="true"/>
    </xf>
    <xf numFmtId="0" fontId="1" fillId="0" borderId="1" xfId="0" applyBorder="true" applyFont="true">
      <alignment wrapText="true" horizontal="center"/>
    </xf>
    <xf numFmtId="0" fontId="2" fillId="0" borderId="0" xfId="0" applyFont="true">
      <alignment wrapText="true" horizontal="left"/>
    </xf>
    <xf numFmtId="164" fontId="3" fillId="0" borderId="0" xfId="0" applyNumberFormat="true" applyFont="true">
      <alignment wrapText="true" horizontal="right"/>
    </xf>
    <xf numFmtId="164" fontId="3" fillId="0" borderId="0" xfId="0" applyNumberFormat="true" applyFont="true">
      <alignment wrapText="true"/>
    </xf>
    <xf numFmtId="165" fontId="2" fillId="0" borderId="3" xfId="0" applyBorder="true" applyNumberFormat="true" applyFont="true">
      <alignment wrapText="true" horizontal="right"/>
    </xf>
    <xf numFmtId="0" fontId="3" fillId="0" borderId="0" xfId="0" applyFont="true">
      <alignment wrapText="false" horizontal="center"/>
    </xf>
    <xf numFmtId="0" fontId="4" fillId="0" borderId="0" xfId="0" applyFont="true">
      <alignment wrapText="false" horizontal="center"/>
    </xf>
    <xf numFmtId="0" fontId="5" fillId="0" borderId="0" xfId="0" applyFont="true">
      <alignment wrapText="false" horizont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C33"/>
  <sheetViews>
    <sheetView workbookViewId="0" tabSelected="true"/>
  </sheetViews>
  <sheetFormatPr defaultRowHeight="15.0"/>
  <cols>
    <col min="1" max="1" width="33.515625" customWidth="true"/>
    <col min="2" max="2" width="16.328125" customWidth="true"/>
    <col min="3" max="3" width="16.328125" customWidth="true"/>
  </cols>
  <sheetData>
    <row r="1">
      <c r="A1" s="8" t="s">
        <v>27</v>
      </c>
      <c r="B1"/>
      <c r="C1"/>
    </row>
    <row r="2">
      <c r="A2" s="8" t="s">
        <v>28</v>
      </c>
      <c r="B2"/>
      <c r="C2"/>
    </row>
    <row r="3">
      <c r="A3" s="9" t="s">
        <v>29</v>
      </c>
      <c r="B3"/>
      <c r="C3"/>
    </row>
    <row r="5">
      <c r="A5" s="1"/>
      <c r="B5" t="s" s="2">
        <v>0</v>
      </c>
      <c r="C5" t="s" s="2">
        <v>1</v>
      </c>
    </row>
    <row r="6">
      <c r="A6" t="s" s="3">
        <v>2</v>
      </c>
      <c r="B6" t="n" s="4">
        <f>845.59</f>
        <v>0.0</v>
      </c>
      <c r="C6" s="5"/>
    </row>
    <row r="7">
      <c r="A7" t="s" s="3">
        <v>3</v>
      </c>
      <c r="B7" t="n" s="4">
        <f>35442.50</f>
        <v>0.0</v>
      </c>
      <c r="C7" s="5"/>
    </row>
    <row r="8">
      <c r="A8" t="s" s="3">
        <v>4</v>
      </c>
      <c r="B8" t="n" s="4">
        <f>15520.00</f>
        <v>0.0</v>
      </c>
      <c r="C8" s="5"/>
    </row>
    <row r="9">
      <c r="A9" t="s" s="3">
        <v>5</v>
      </c>
      <c r="B9" t="n" s="4">
        <f>6409.27</f>
        <v>0.0</v>
      </c>
      <c r="C9" s="5"/>
    </row>
    <row r="10">
      <c r="A10" t="s" s="3">
        <v>6</v>
      </c>
      <c r="B10" s="5"/>
      <c r="C10" t="n" s="4">
        <f>1547.46</f>
        <v>0.0</v>
      </c>
    </row>
    <row r="11">
      <c r="A11" t="s" s="3">
        <v>7</v>
      </c>
      <c r="B11" s="5"/>
      <c r="C11" t="n" s="4">
        <f>20328.05</f>
        <v>0.0</v>
      </c>
    </row>
    <row r="12">
      <c r="A12" t="s" s="3">
        <v>8</v>
      </c>
      <c r="B12" s="5"/>
      <c r="C12" t="n" s="4">
        <f>17560.00</f>
        <v>0.0</v>
      </c>
    </row>
    <row r="13">
      <c r="A13" t="s" s="3">
        <v>9</v>
      </c>
      <c r="B13" s="5"/>
      <c r="C13" t="n" s="4">
        <f>0.00</f>
        <v>0.0</v>
      </c>
    </row>
    <row r="14">
      <c r="A14" t="s" s="3">
        <v>10</v>
      </c>
      <c r="B14" s="5"/>
      <c r="C14" t="n" s="4">
        <f>21804.96</f>
        <v>0.0</v>
      </c>
    </row>
    <row r="15">
      <c r="A15" t="s" s="3">
        <v>11</v>
      </c>
      <c r="B15" s="5"/>
      <c r="C15" t="n" s="4">
        <f>9068.00</f>
        <v>0.0</v>
      </c>
    </row>
    <row r="16">
      <c r="A16" t="s" s="3">
        <v>12</v>
      </c>
      <c r="B16" s="5"/>
      <c r="C16" t="n" s="4">
        <f>2750.00</f>
        <v>0.0</v>
      </c>
    </row>
    <row r="17">
      <c r="A17" t="s" s="3">
        <v>13</v>
      </c>
      <c r="B17" s="5"/>
      <c r="C17" t="n" s="4">
        <f>15520.00</f>
        <v>0.0</v>
      </c>
    </row>
    <row r="18">
      <c r="A18" t="s" s="3">
        <v>14</v>
      </c>
      <c r="B18" t="n" s="4">
        <f>2002.63</f>
        <v>0.0</v>
      </c>
      <c r="C18" s="5"/>
    </row>
    <row r="19">
      <c r="A19" t="s" s="3">
        <v>15</v>
      </c>
      <c r="B19" t="n" s="4">
        <f>64.51</f>
        <v>0.0</v>
      </c>
      <c r="C19" s="5"/>
    </row>
    <row r="20">
      <c r="A20" t="s" s="3">
        <v>16</v>
      </c>
      <c r="B20" t="n" s="4">
        <f>20.00</f>
        <v>0.0</v>
      </c>
      <c r="C20" s="5"/>
    </row>
    <row r="21">
      <c r="A21" t="s" s="3">
        <v>17</v>
      </c>
      <c r="B21" t="n" s="4">
        <f>2519.09</f>
        <v>0.0</v>
      </c>
      <c r="C21" s="5"/>
    </row>
    <row r="22">
      <c r="A22" t="s" s="3">
        <v>18</v>
      </c>
      <c r="B22" t="n" s="4">
        <f>47.63</f>
        <v>0.0</v>
      </c>
      <c r="C22" s="5"/>
    </row>
    <row r="23">
      <c r="A23" t="s" s="3">
        <v>19</v>
      </c>
      <c r="B23" t="n" s="4">
        <f>1743.66</f>
        <v>0.0</v>
      </c>
      <c r="C23" s="5"/>
    </row>
    <row r="24">
      <c r="A24" t="s" s="3">
        <v>20</v>
      </c>
      <c r="B24" t="n" s="4">
        <f>15806.33</f>
        <v>0.0</v>
      </c>
      <c r="C24" s="5"/>
    </row>
    <row r="25">
      <c r="A25" t="s" s="3">
        <v>21</v>
      </c>
      <c r="B25" t="n" s="4">
        <f>37.66</f>
        <v>0.0</v>
      </c>
      <c r="C25" s="5"/>
    </row>
    <row r="26">
      <c r="A26" t="s" s="3">
        <v>22</v>
      </c>
      <c r="B26" t="n" s="4">
        <f>5670.00</f>
        <v>0.0</v>
      </c>
      <c r="C26" s="5"/>
    </row>
    <row r="27">
      <c r="A27" t="s" s="3">
        <v>23</v>
      </c>
      <c r="B27" t="n" s="4">
        <f>2449.79</f>
        <v>0.0</v>
      </c>
      <c r="C27" s="5"/>
    </row>
    <row r="28">
      <c r="A28" t="s" s="3">
        <v>24</v>
      </c>
      <c r="B28" s="5"/>
      <c r="C28" t="n" s="4">
        <f>0.19</f>
        <v>0.0</v>
      </c>
    </row>
    <row r="29">
      <c r="A29" t="s" s="3">
        <v>25</v>
      </c>
      <c r="B29" t="n" s="6">
        <f>((((((((((((((((((((((B6)+(B7))+(B8))+(B9))+(B10))+(B11))+(B12))+(B13))+(B14))+(B15))+(B16))+(B17))+(B18))+(B19))+(B20))+(B21))+(B22))+(B23))+(B24))+(B25))+(B26))+(B27))+(B28)</f>
        <v>0.0</v>
      </c>
      <c r="C29" t="n" s="6">
        <f>((((((((((((((((((((((C6)+(C7))+(C8))+(C9))+(C10))+(C11))+(C12))+(C13))+(C14))+(C15))+(C16))+(C17))+(C18))+(C19))+(C20))+(C21))+(C22))+(C23))+(C24))+(C25))+(C26))+(C27))+(C28)</f>
        <v>0.0</v>
      </c>
    </row>
    <row r="30">
      <c r="A30" s="3"/>
      <c r="B30" s="5"/>
      <c r="C30" s="5"/>
    </row>
    <row r="33">
      <c r="A33" s="7" t="s">
        <v>26</v>
      </c>
      <c r="B33"/>
      <c r="C33"/>
    </row>
  </sheetData>
  <mergeCells count="4">
    <mergeCell ref="A33:C33"/>
    <mergeCell ref="A1:C1"/>
    <mergeCell ref="A2:C2"/>
    <mergeCell ref="A3:C3"/>
  </mergeCells>
  <pageMargins bottom="0.75" footer="0.3" header="0.3" left="0.7" right="0.7" top="0.75"/>
  <headerFooter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2024-04-12T17:09:23Z</dcterms:created>
  <dc:creator>Apache POI</dc:creator>
</cp:coreProperties>
</file>