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J2 Client Files\PAX Management\"/>
    </mc:Choice>
  </mc:AlternateContent>
  <xr:revisionPtr revIDLastSave="0" documentId="13_ncr:1_{E0D26306-D97F-432A-B38D-1ECFD9020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ment of 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24" i="1" s="1"/>
  <c r="B19" i="1"/>
  <c r="B17" i="1"/>
  <c r="B16" i="1"/>
  <c r="B15" i="1"/>
  <c r="B14" i="1"/>
  <c r="B11" i="1"/>
  <c r="B12" i="1" s="1"/>
  <c r="B10" i="1"/>
  <c r="B7" i="1"/>
  <c r="B25" i="1" l="1"/>
  <c r="B26" i="1" s="1"/>
</calcChain>
</file>

<file path=xl/sharedStrings.xml><?xml version="1.0" encoding="utf-8"?>
<sst xmlns="http://schemas.openxmlformats.org/spreadsheetml/2006/main" count="26" uniqueCount="26">
  <si>
    <t>Total</t>
  </si>
  <si>
    <t>Revenue</t>
  </si>
  <si>
    <t xml:space="preserve">   Delivery/Move In Income</t>
  </si>
  <si>
    <t xml:space="preserve">   Dues</t>
  </si>
  <si>
    <t xml:space="preserve">   Uncategorized Income</t>
  </si>
  <si>
    <t xml:space="preserve">   Working Capital</t>
  </si>
  <si>
    <t>Total Revenue</t>
  </si>
  <si>
    <t>Gross Profit</t>
  </si>
  <si>
    <t>Expenditures</t>
  </si>
  <si>
    <t xml:space="preserve">   Amazon Hub</t>
  </si>
  <si>
    <t xml:space="preserve">   Bank Charges / Fees</t>
  </si>
  <si>
    <t xml:space="preserve">   Doorloop Subscription 2023-2024</t>
  </si>
  <si>
    <t xml:space="preserve">   Grounds &amp; Maintenance</t>
  </si>
  <si>
    <t xml:space="preserve">   Insurance</t>
  </si>
  <si>
    <t xml:space="preserve">      Honeycomb Insurance</t>
  </si>
  <si>
    <t xml:space="preserve">   Total Insurance</t>
  </si>
  <si>
    <t xml:space="preserve">   Internet</t>
  </si>
  <si>
    <t xml:space="preserve">   Property Management Fees</t>
  </si>
  <si>
    <t xml:space="preserve">   Utilities</t>
  </si>
  <si>
    <t>Total Expenditures</t>
  </si>
  <si>
    <t>Net Operating Revenue</t>
  </si>
  <si>
    <t>Net Revenue</t>
  </si>
  <si>
    <t>Wednesday, Apr 10, 2024 05:00:19 AM GMT-7 - Accrual Basis</t>
  </si>
  <si>
    <t>The Mercer Condominium Community</t>
  </si>
  <si>
    <t>Statement of Activity</t>
  </si>
  <si>
    <t>January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</si>
</sst>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activeCell="E12" sqref="E12"/>
    </sheetView>
  </sheetViews>
  <sheetFormatPr defaultRowHeight="15" x14ac:dyDescent="0.25"/>
  <cols>
    <col min="1" max="1" width="30.140625" customWidth="1"/>
    <col min="2" max="2" width="28.42578125" customWidth="1"/>
  </cols>
  <sheetData>
    <row r="1" spans="1:2" ht="18" x14ac:dyDescent="0.25">
      <c r="A1" s="10" t="s">
        <v>23</v>
      </c>
      <c r="B1" s="9"/>
    </row>
    <row r="2" spans="1:2" ht="18" x14ac:dyDescent="0.25">
      <c r="A2" s="10" t="s">
        <v>24</v>
      </c>
      <c r="B2" s="9"/>
    </row>
    <row r="3" spans="1:2" x14ac:dyDescent="0.25">
      <c r="A3" s="11" t="s">
        <v>25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5">
        <f>2750</f>
        <v>2750</v>
      </c>
    </row>
    <row r="8" spans="1:2" x14ac:dyDescent="0.25">
      <c r="A8" s="3" t="s">
        <v>3</v>
      </c>
      <c r="B8" s="5">
        <v>14988</v>
      </c>
    </row>
    <row r="9" spans="1:2" x14ac:dyDescent="0.25">
      <c r="A9" s="3" t="s">
        <v>4</v>
      </c>
      <c r="B9" s="5">
        <v>0</v>
      </c>
    </row>
    <row r="10" spans="1:2" x14ac:dyDescent="0.25">
      <c r="A10" s="3" t="s">
        <v>5</v>
      </c>
      <c r="B10" s="5">
        <f>17560</f>
        <v>17560</v>
      </c>
    </row>
    <row r="11" spans="1:2" x14ac:dyDescent="0.25">
      <c r="A11" s="3" t="s">
        <v>6</v>
      </c>
      <c r="B11" s="6">
        <f>(((B7)+(B8))+(B9))+(B10)</f>
        <v>35298</v>
      </c>
    </row>
    <row r="12" spans="1:2" x14ac:dyDescent="0.25">
      <c r="A12" s="3" t="s">
        <v>7</v>
      </c>
      <c r="B12" s="6">
        <f>(B11)-(0)</f>
        <v>35298</v>
      </c>
    </row>
    <row r="13" spans="1:2" x14ac:dyDescent="0.25">
      <c r="A13" s="3" t="s">
        <v>8</v>
      </c>
      <c r="B13" s="4"/>
    </row>
    <row r="14" spans="1:2" x14ac:dyDescent="0.25">
      <c r="A14" s="3" t="s">
        <v>9</v>
      </c>
      <c r="B14" s="5">
        <f>2002.63</f>
        <v>2002.63</v>
      </c>
    </row>
    <row r="15" spans="1:2" x14ac:dyDescent="0.25">
      <c r="A15" s="3" t="s">
        <v>10</v>
      </c>
      <c r="B15" s="5">
        <f>20</f>
        <v>20</v>
      </c>
    </row>
    <row r="16" spans="1:2" x14ac:dyDescent="0.25">
      <c r="A16" s="3" t="s">
        <v>11</v>
      </c>
      <c r="B16" s="5">
        <f>2519.09</f>
        <v>2519.09</v>
      </c>
    </row>
    <row r="17" spans="1:2" x14ac:dyDescent="0.25">
      <c r="A17" s="3" t="s">
        <v>12</v>
      </c>
      <c r="B17" s="5">
        <f>1781.32</f>
        <v>1781.32</v>
      </c>
    </row>
    <row r="18" spans="1:2" x14ac:dyDescent="0.25">
      <c r="A18" s="3" t="s">
        <v>13</v>
      </c>
      <c r="B18" s="4"/>
    </row>
    <row r="19" spans="1:2" x14ac:dyDescent="0.25">
      <c r="A19" s="3" t="s">
        <v>14</v>
      </c>
      <c r="B19" s="5">
        <f>15806.33</f>
        <v>15806.33</v>
      </c>
    </row>
    <row r="20" spans="1:2" x14ac:dyDescent="0.25">
      <c r="A20" s="3" t="s">
        <v>15</v>
      </c>
      <c r="B20" s="6">
        <f>(B18)+(B19)</f>
        <v>15806.33</v>
      </c>
    </row>
    <row r="21" spans="1:2" x14ac:dyDescent="0.25">
      <c r="A21" s="3" t="s">
        <v>16</v>
      </c>
      <c r="B21" s="5">
        <f>129.02</f>
        <v>129.02000000000001</v>
      </c>
    </row>
    <row r="22" spans="1:2" x14ac:dyDescent="0.25">
      <c r="A22" s="3" t="s">
        <v>17</v>
      </c>
      <c r="B22" s="5">
        <f>5670</f>
        <v>5670</v>
      </c>
    </row>
    <row r="23" spans="1:2" x14ac:dyDescent="0.25">
      <c r="A23" s="3" t="s">
        <v>18</v>
      </c>
      <c r="B23" s="5">
        <f>2591.04</f>
        <v>2591.04</v>
      </c>
    </row>
    <row r="24" spans="1:2" x14ac:dyDescent="0.25">
      <c r="A24" s="3" t="s">
        <v>19</v>
      </c>
      <c r="B24" s="6">
        <f>(((((((B14)+(B15))+(B16))+(B17))+(B20))+(B21))+(B22))+(B23)</f>
        <v>30519.43</v>
      </c>
    </row>
    <row r="25" spans="1:2" x14ac:dyDescent="0.25">
      <c r="A25" s="3" t="s">
        <v>20</v>
      </c>
      <c r="B25" s="6">
        <f>(B12)-(B24)</f>
        <v>4778.57</v>
      </c>
    </row>
    <row r="26" spans="1:2" x14ac:dyDescent="0.25">
      <c r="A26" s="3" t="s">
        <v>21</v>
      </c>
      <c r="B26" s="7">
        <f>(B25)+(0)</f>
        <v>4778.57</v>
      </c>
    </row>
    <row r="27" spans="1:2" x14ac:dyDescent="0.25">
      <c r="A27" s="3"/>
      <c r="B27" s="4"/>
    </row>
    <row r="30" spans="1:2" x14ac:dyDescent="0.25">
      <c r="A30" s="8" t="s">
        <v>22</v>
      </c>
      <c r="B30" s="9"/>
    </row>
  </sheetData>
  <mergeCells count="4">
    <mergeCell ref="A30:B30"/>
    <mergeCell ref="A1:B1"/>
    <mergeCell ref="A2:B2"/>
    <mergeCell ref="A3:B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Jimmie Needles</cp:lastModifiedBy>
  <cp:lastPrinted>2024-04-10T12:04:48Z</cp:lastPrinted>
  <dcterms:created xsi:type="dcterms:W3CDTF">2024-04-10T12:00:19Z</dcterms:created>
  <dcterms:modified xsi:type="dcterms:W3CDTF">2024-04-10T12:04:55Z</dcterms:modified>
</cp:coreProperties>
</file>