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Balance Sheet" r:id="rId3" sheetId="1"/>
  </sheets>
</workbook>
</file>

<file path=xl/sharedStrings.xml><?xml version="1.0" encoding="utf-8"?>
<sst xmlns="http://schemas.openxmlformats.org/spreadsheetml/2006/main" count="39" uniqueCount="39">
  <si>
    <t>Agave Lofts</t>
  </si>
  <si>
    <t>The Mercer NB</t>
  </si>
  <si>
    <t>Not Specified</t>
  </si>
  <si>
    <t>Total</t>
  </si>
  <si>
    <t>ASSETS</t>
  </si>
  <si>
    <t xml:space="preserve">   Current Assets</t>
  </si>
  <si>
    <t xml:space="preserve">      Bank Accounts</t>
  </si>
  <si>
    <t xml:space="preserve">         Agave Loft Operating Account</t>
  </si>
  <si>
    <t xml:space="preserve">         Agave Lofts Reserve</t>
  </si>
  <si>
    <t xml:space="preserve">         Mercer Reserve Account</t>
  </si>
  <si>
    <t xml:space="preserve">         The Mercer Operating Account 5781</t>
  </si>
  <si>
    <t xml:space="preserve">         The Mercer Working Capital Fund</t>
  </si>
  <si>
    <t xml:space="preserve">      Total Bank Accounts</t>
  </si>
  <si>
    <t xml:space="preserve">      Accounts Receivable</t>
  </si>
  <si>
    <t xml:space="preserve">         Accounts Receivable (A/R)</t>
  </si>
  <si>
    <t xml:space="preserve">      Total Accounts Receivable</t>
  </si>
  <si>
    <t xml:space="preserve">      Other Current Assets</t>
  </si>
  <si>
    <t xml:space="preserve">         Undeposited Funds</t>
  </si>
  <si>
    <t xml:space="preserve">      Total Other Current Assets</t>
  </si>
  <si>
    <t xml:space="preserve">   Total Current Assets</t>
  </si>
  <si>
    <t>TOTAL ASSETS</t>
  </si>
  <si>
    <t>LIABILITIES AND EQUITY</t>
  </si>
  <si>
    <t xml:space="preserve">   Liabilities</t>
  </si>
  <si>
    <t xml:space="preserve">      Current Liabilities</t>
  </si>
  <si>
    <t xml:space="preserve">         Other Current Liabilities</t>
  </si>
  <si>
    <t xml:space="preserve">            Prepaid Dues Account</t>
  </si>
  <si>
    <t xml:space="preserve">         Total Other Current Liabilities</t>
  </si>
  <si>
    <t xml:space="preserve">      Total Current Liabilities</t>
  </si>
  <si>
    <t xml:space="preserve">   Total Liabilities</t>
  </si>
  <si>
    <t xml:space="preserve">   Equity</t>
  </si>
  <si>
    <t xml:space="preserve">      Opening Balance</t>
  </si>
  <si>
    <t xml:space="preserve">      Retained Earnings</t>
  </si>
  <si>
    <t xml:space="preserve">      Net Income</t>
  </si>
  <si>
    <t xml:space="preserve">   Total Equity</t>
  </si>
  <si>
    <t>TOTAL LIABILITIES AND EQUITY</t>
  </si>
  <si>
    <t>Saturday, Mar 23, 2024 08:43:02 AM GMT-7 - Accrual Basis</t>
  </si>
  <si>
    <t>Pax Management</t>
  </si>
  <si>
    <t>Balance Sheet</t>
  </si>
  <si>
    <t>As of February 29, 2024</t>
  </si>
</sst>
</file>

<file path=xl/styles.xml><?xml version="1.0" encoding="utf-8"?>
<styleSheet xmlns="http://schemas.openxmlformats.org/spreadsheetml/2006/main">
  <numFmts count="2">
    <numFmt numFmtId="164" formatCode="#,##0.00\ _€"/>
    <numFmt numFmtId="165" formatCode="&quot;$&quot;* #,##0.00\ _€"/>
  </numFmts>
  <fonts count="6">
    <font>
      <sz val="11.0"/>
      <color indexed="8"/>
      <name val="Calibri"/>
      <family val="2"/>
      <scheme val="minor"/>
    </font>
    <font>
      <name val="Arial"/>
      <sz val="9.0"/>
      <b val="true"/>
      <color indexed="8"/>
    </font>
    <font>
      <name val="Arial"/>
      <sz val="8.0"/>
      <b val="true"/>
      <color indexed="8"/>
    </font>
    <font>
      <name val="Arial"/>
      <sz val="8.0"/>
      <color indexed="8"/>
    </font>
    <font>
      <name val="Arial"/>
      <sz val="14.0"/>
      <b val="true"/>
      <color indexed="8"/>
    </font>
    <font>
      <name val="Arial"/>
      <sz val="10.0"/>
      <b val="true"/>
      <color indexed="8"/>
    </font>
  </fonts>
  <fills count="2">
    <fill>
      <patternFill patternType="none"/>
    </fill>
    <fill>
      <patternFill patternType="darkGray"/>
    </fill>
  </fills>
  <borders count="4">
    <border>
      <left/>
      <right/>
      <top/>
      <bottom/>
      <diagonal/>
    </border>
    <border>
      <bottom style="thin"/>
    </border>
    <border>
      <top style="thin"/>
    </border>
    <border>
      <top style="thin"/>
      <bottom>
        <color indexed="6"/>
      </bottom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>
      <alignment wrapText="true"/>
    </xf>
    <xf numFmtId="0" fontId="1" fillId="0" borderId="1" xfId="0" applyBorder="true" applyFont="true">
      <alignment wrapText="true" horizontal="center"/>
    </xf>
    <xf numFmtId="0" fontId="2" fillId="0" borderId="0" xfId="0" applyFont="true">
      <alignment wrapText="true" horizontal="left"/>
    </xf>
    <xf numFmtId="164" fontId="3" fillId="0" borderId="0" xfId="0" applyNumberFormat="true" applyFont="true">
      <alignment wrapText="true"/>
    </xf>
    <xf numFmtId="164" fontId="3" fillId="0" borderId="0" xfId="0" applyNumberFormat="true" applyFont="true">
      <alignment wrapText="true" horizontal="right"/>
    </xf>
    <xf numFmtId="165" fontId="2" fillId="0" borderId="2" xfId="0" applyBorder="true" applyNumberFormat="true" applyFont="true">
      <alignment wrapText="true" horizontal="right"/>
    </xf>
    <xf numFmtId="165" fontId="2" fillId="0" borderId="3" xfId="0" applyBorder="true" applyNumberFormat="true" applyFont="true">
      <alignment wrapText="true" horizontal="right"/>
    </xf>
    <xf numFmtId="0" fontId="3" fillId="0" borderId="0" xfId="0" applyFont="true">
      <alignment wrapText="false" horizontal="center"/>
    </xf>
    <xf numFmtId="0" fontId="4" fillId="0" borderId="0" xfId="0" applyFont="true">
      <alignment wrapText="false" horizontal="center"/>
    </xf>
    <xf numFmtId="0" fontId="5" fillId="0" borderId="0" xfId="0" applyFont="true">
      <alignment wrapText="false" horizont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E40"/>
  <sheetViews>
    <sheetView workbookViewId="0" tabSelected="true"/>
  </sheetViews>
  <sheetFormatPr defaultRowHeight="15.0"/>
  <cols>
    <col min="1" max="1" width="36.953125" customWidth="true"/>
    <col min="2" max="2" width="8.59375" customWidth="true"/>
    <col min="3" max="3" width="8.59375" customWidth="true"/>
    <col min="4" max="4" width="10.3125" customWidth="true"/>
    <col min="5" max="5" width="10.3125" customWidth="true"/>
  </cols>
  <sheetData>
    <row r="1">
      <c r="A1" s="9" t="s">
        <v>36</v>
      </c>
      <c r="B1"/>
      <c r="C1"/>
      <c r="D1"/>
      <c r="E1"/>
    </row>
    <row r="2">
      <c r="A2" s="9" t="s">
        <v>37</v>
      </c>
      <c r="B2"/>
      <c r="C2"/>
      <c r="D2"/>
      <c r="E2"/>
    </row>
    <row r="3">
      <c r="A3" s="10" t="s">
        <v>38</v>
      </c>
      <c r="B3"/>
      <c r="C3"/>
      <c r="D3"/>
      <c r="E3"/>
    </row>
    <row r="5">
      <c r="A5" s="1"/>
      <c r="B5" t="s" s="2">
        <v>0</v>
      </c>
      <c r="C5" t="s" s="2">
        <v>1</v>
      </c>
      <c r="D5" t="s" s="2">
        <v>2</v>
      </c>
      <c r="E5" t="s" s="2">
        <v>3</v>
      </c>
    </row>
    <row r="6">
      <c r="A6" t="s" s="3">
        <v>4</v>
      </c>
      <c r="B6" s="4"/>
      <c r="C6" s="4"/>
      <c r="D6" s="4"/>
      <c r="E6" s="4"/>
    </row>
    <row r="7">
      <c r="A7" t="s" s="3">
        <v>5</v>
      </c>
      <c r="B7" s="4"/>
      <c r="C7" s="4"/>
      <c r="D7" s="4"/>
      <c r="E7" s="4"/>
    </row>
    <row r="8">
      <c r="A8" t="s" s="3">
        <v>6</v>
      </c>
      <c r="B8" s="4"/>
      <c r="C8" s="4"/>
      <c r="D8" s="4"/>
      <c r="E8" s="4"/>
    </row>
    <row r="9">
      <c r="A9" t="s" s="3">
        <v>7</v>
      </c>
      <c r="B9" t="n" s="5">
        <f>1425.00</f>
        <v>0.0</v>
      </c>
      <c r="C9" s="4"/>
      <c r="D9" t="n" s="5">
        <f>7872.40</f>
        <v>0.0</v>
      </c>
      <c r="E9" t="n" s="5">
        <f>((B9)+(C9))+(D9)</f>
        <v>0.0</v>
      </c>
    </row>
    <row r="10">
      <c r="A10" t="s" s="3">
        <v>8</v>
      </c>
      <c r="B10" s="4"/>
      <c r="C10" s="4"/>
      <c r="D10" t="n" s="5">
        <f>228.00</f>
        <v>0.0</v>
      </c>
      <c r="E10" t="n" s="5">
        <f>((B10)+(C10))+(D10)</f>
        <v>0.0</v>
      </c>
    </row>
    <row r="11">
      <c r="A11" t="s" s="3">
        <v>9</v>
      </c>
      <c r="B11" s="4"/>
      <c r="C11" s="4"/>
      <c r="D11" t="n" s="5">
        <f>5020.32</f>
        <v>0.0</v>
      </c>
      <c r="E11" t="n" s="5">
        <f>((B11)+(C11))+(D11)</f>
        <v>0.0</v>
      </c>
    </row>
    <row r="12">
      <c r="A12" t="s" s="3">
        <v>10</v>
      </c>
      <c r="B12" s="4"/>
      <c r="C12" t="n" s="5">
        <f>-194.76</f>
        <v>0.0</v>
      </c>
      <c r="D12" t="n" s="5">
        <f>6106.10</f>
        <v>0.0</v>
      </c>
      <c r="E12" t="n" s="5">
        <f>((B12)+(C12))+(D12)</f>
        <v>0.0</v>
      </c>
    </row>
    <row r="13">
      <c r="A13" t="s" s="3">
        <v>11</v>
      </c>
      <c r="B13" s="4"/>
      <c r="C13" t="n" s="5">
        <f>3240.00</f>
        <v>0.0</v>
      </c>
      <c r="D13" t="n" s="5">
        <f>18240.00</f>
        <v>0.0</v>
      </c>
      <c r="E13" t="n" s="5">
        <f>((B13)+(C13))+(D13)</f>
        <v>0.0</v>
      </c>
    </row>
    <row r="14">
      <c r="A14" t="s" s="3">
        <v>12</v>
      </c>
      <c r="B14" t="n" s="6">
        <f>((((B9)+(B10))+(B11))+(B12))+(B13)</f>
        <v>0.0</v>
      </c>
      <c r="C14" t="n" s="6">
        <f>((((C9)+(C10))+(C11))+(C12))+(C13)</f>
        <v>0.0</v>
      </c>
      <c r="D14" t="n" s="6">
        <f>((((D9)+(D10))+(D11))+(D12))+(D13)</f>
        <v>0.0</v>
      </c>
      <c r="E14" t="n" s="6">
        <f>((B14)+(C14))+(D14)</f>
        <v>0.0</v>
      </c>
    </row>
    <row r="15">
      <c r="A15" t="s" s="3">
        <v>13</v>
      </c>
      <c r="B15" s="4"/>
      <c r="C15" s="4"/>
      <c r="D15" s="4"/>
      <c r="E15" s="4"/>
    </row>
    <row r="16">
      <c r="A16" t="s" s="3">
        <v>14</v>
      </c>
      <c r="B16" t="n" s="5">
        <f>1140.00</f>
        <v>0.0</v>
      </c>
      <c r="C16" t="n" s="5">
        <f>1620.00</f>
        <v>0.0</v>
      </c>
      <c r="D16" t="n" s="5">
        <f>-4640.00</f>
        <v>0.0</v>
      </c>
      <c r="E16" t="n" s="5">
        <f>((B16)+(C16))+(D16)</f>
        <v>0.0</v>
      </c>
    </row>
    <row r="17">
      <c r="A17" t="s" s="3">
        <v>15</v>
      </c>
      <c r="B17" t="n" s="6">
        <f>B16</f>
        <v>0.0</v>
      </c>
      <c r="C17" t="n" s="6">
        <f>C16</f>
        <v>0.0</v>
      </c>
      <c r="D17" t="n" s="6">
        <f>D16</f>
        <v>0.0</v>
      </c>
      <c r="E17" t="n" s="6">
        <f>((B17)+(C17))+(D17)</f>
        <v>0.0</v>
      </c>
    </row>
    <row r="18">
      <c r="A18" t="s" s="3">
        <v>16</v>
      </c>
      <c r="B18" s="4"/>
      <c r="C18" s="4"/>
      <c r="D18" s="4"/>
      <c r="E18" s="4"/>
    </row>
    <row r="19">
      <c r="A19" t="s" s="3">
        <v>17</v>
      </c>
      <c r="B19" s="4"/>
      <c r="C19" t="n" s="5">
        <f>930.00</f>
        <v>0.0</v>
      </c>
      <c r="D19" t="n" s="5">
        <f>15247.11</f>
        <v>0.0</v>
      </c>
      <c r="E19" t="n" s="5">
        <f>((B19)+(C19))+(D19)</f>
        <v>0.0</v>
      </c>
    </row>
    <row r="20">
      <c r="A20" t="s" s="3">
        <v>18</v>
      </c>
      <c r="B20" t="n" s="6">
        <f>B19</f>
        <v>0.0</v>
      </c>
      <c r="C20" t="n" s="6">
        <f>C19</f>
        <v>0.0</v>
      </c>
      <c r="D20" t="n" s="6">
        <f>D19</f>
        <v>0.0</v>
      </c>
      <c r="E20" t="n" s="6">
        <f>((B20)+(C20))+(D20)</f>
        <v>0.0</v>
      </c>
    </row>
    <row r="21">
      <c r="A21" t="s" s="3">
        <v>19</v>
      </c>
      <c r="B21" t="n" s="6">
        <f>((B14)+(B17))+(B20)</f>
        <v>0.0</v>
      </c>
      <c r="C21" t="n" s="6">
        <f>((C14)+(C17))+(C20)</f>
        <v>0.0</v>
      </c>
      <c r="D21" t="n" s="6">
        <f>((D14)+(D17))+(D20)</f>
        <v>0.0</v>
      </c>
      <c r="E21" t="n" s="6">
        <f>((B21)+(C21))+(D21)</f>
        <v>0.0</v>
      </c>
    </row>
    <row r="22">
      <c r="A22" t="s" s="3">
        <v>20</v>
      </c>
      <c r="B22" t="n" s="7">
        <f>B21</f>
        <v>0.0</v>
      </c>
      <c r="C22" t="n" s="7">
        <f>C21</f>
        <v>0.0</v>
      </c>
      <c r="D22" t="n" s="7">
        <f>D21</f>
        <v>0.0</v>
      </c>
      <c r="E22" t="n" s="7">
        <f>((B22)+(C22))+(D22)</f>
        <v>0.0</v>
      </c>
    </row>
    <row r="23">
      <c r="A23" t="s" s="3">
        <v>21</v>
      </c>
      <c r="B23" s="4"/>
      <c r="C23" s="4"/>
      <c r="D23" s="4"/>
      <c r="E23" s="4"/>
    </row>
    <row r="24">
      <c r="A24" t="s" s="3">
        <v>22</v>
      </c>
      <c r="B24" s="4"/>
      <c r="C24" s="4"/>
      <c r="D24" s="4"/>
      <c r="E24" s="4"/>
    </row>
    <row r="25">
      <c r="A25" t="s" s="3">
        <v>23</v>
      </c>
      <c r="B25" s="4"/>
      <c r="C25" s="4"/>
      <c r="D25" s="4"/>
      <c r="E25" s="4"/>
    </row>
    <row r="26">
      <c r="A26" t="s" s="3">
        <v>24</v>
      </c>
      <c r="B26" s="4"/>
      <c r="C26" s="4"/>
      <c r="D26" s="4"/>
      <c r="E26" s="4"/>
    </row>
    <row r="27">
      <c r="A27" t="s" s="3">
        <v>25</v>
      </c>
      <c r="B27" s="4"/>
      <c r="C27" t="n" s="5">
        <f>680.00</f>
        <v>0.0</v>
      </c>
      <c r="D27" t="n" s="5">
        <f>3700.00</f>
        <v>0.0</v>
      </c>
      <c r="E27" t="n" s="5">
        <f>((B27)+(C27))+(D27)</f>
        <v>0.0</v>
      </c>
    </row>
    <row r="28">
      <c r="A28" t="s" s="3">
        <v>26</v>
      </c>
      <c r="B28" t="n" s="6">
        <f>B27</f>
        <v>0.0</v>
      </c>
      <c r="C28" t="n" s="6">
        <f>C27</f>
        <v>0.0</v>
      </c>
      <c r="D28" t="n" s="6">
        <f>D27</f>
        <v>0.0</v>
      </c>
      <c r="E28" t="n" s="6">
        <f>((B28)+(C28))+(D28)</f>
        <v>0.0</v>
      </c>
    </row>
    <row r="29">
      <c r="A29" t="s" s="3">
        <v>27</v>
      </c>
      <c r="B29" t="n" s="6">
        <f>B28</f>
        <v>0.0</v>
      </c>
      <c r="C29" t="n" s="6">
        <f>C28</f>
        <v>0.0</v>
      </c>
      <c r="D29" t="n" s="6">
        <f>D28</f>
        <v>0.0</v>
      </c>
      <c r="E29" t="n" s="6">
        <f>((B29)+(C29))+(D29)</f>
        <v>0.0</v>
      </c>
    </row>
    <row r="30">
      <c r="A30" t="s" s="3">
        <v>28</v>
      </c>
      <c r="B30" t="n" s="6">
        <f>B29</f>
        <v>0.0</v>
      </c>
      <c r="C30" t="n" s="6">
        <f>C29</f>
        <v>0.0</v>
      </c>
      <c r="D30" t="n" s="6">
        <f>D29</f>
        <v>0.0</v>
      </c>
      <c r="E30" t="n" s="6">
        <f>((B30)+(C30))+(D30)</f>
        <v>0.0</v>
      </c>
    </row>
    <row r="31">
      <c r="A31" t="s" s="3">
        <v>29</v>
      </c>
      <c r="B31" s="4"/>
      <c r="C31" s="4"/>
      <c r="D31" s="4"/>
      <c r="E31" s="4"/>
    </row>
    <row r="32">
      <c r="A32" t="s" s="3">
        <v>30</v>
      </c>
      <c r="B32" s="4"/>
      <c r="C32" s="4"/>
      <c r="D32" t="n" s="5">
        <f>5000.19</f>
        <v>0.0</v>
      </c>
      <c r="E32" t="n" s="5">
        <f>((B32)+(C32))+(D32)</f>
        <v>0.0</v>
      </c>
    </row>
    <row r="33">
      <c r="A33" t="s" s="3">
        <v>31</v>
      </c>
      <c r="B33" s="4"/>
      <c r="C33" t="n" s="5">
        <f>459.75</f>
        <v>0.0</v>
      </c>
      <c r="D33" t="n" s="5">
        <f>29800.61</f>
        <v>0.0</v>
      </c>
      <c r="E33" t="n" s="5">
        <f>((B33)+(C33))+(D33)</f>
        <v>0.0</v>
      </c>
    </row>
    <row r="34">
      <c r="A34" t="s" s="3">
        <v>32</v>
      </c>
      <c r="B34" t="n" s="5">
        <f>1140.00</f>
        <v>0.0</v>
      </c>
      <c r="C34" t="n" s="5">
        <f>1215.49</f>
        <v>0.0</v>
      </c>
      <c r="D34" t="n" s="5">
        <f>14238.13</f>
        <v>0.0</v>
      </c>
      <c r="E34" t="n" s="5">
        <f>((B34)+(C34))+(D34)</f>
        <v>0.0</v>
      </c>
    </row>
    <row r="35">
      <c r="A35" t="s" s="3">
        <v>33</v>
      </c>
      <c r="B35" t="n" s="6">
        <f>((B32)+(B33))+(B34)</f>
        <v>0.0</v>
      </c>
      <c r="C35" t="n" s="6">
        <f>((C32)+(C33))+(C34)</f>
        <v>0.0</v>
      </c>
      <c r="D35" t="n" s="6">
        <f>((D32)+(D33))+(D34)</f>
        <v>0.0</v>
      </c>
      <c r="E35" t="n" s="6">
        <f>((B35)+(C35))+(D35)</f>
        <v>0.0</v>
      </c>
    </row>
    <row r="36">
      <c r="A36" t="s" s="3">
        <v>34</v>
      </c>
      <c r="B36" t="n" s="7">
        <f>(B30)+(B35)</f>
        <v>0.0</v>
      </c>
      <c r="C36" t="n" s="7">
        <f>(C30)+(C35)</f>
        <v>0.0</v>
      </c>
      <c r="D36" t="n" s="7">
        <f>(D30)+(D35)</f>
        <v>0.0</v>
      </c>
      <c r="E36" t="n" s="7">
        <f>((B36)+(C36))+(D36)</f>
        <v>0.0</v>
      </c>
    </row>
    <row r="37">
      <c r="A37" s="3"/>
      <c r="B37" s="4"/>
      <c r="C37" s="4"/>
      <c r="D37" s="4"/>
      <c r="E37" s="4"/>
    </row>
    <row r="40">
      <c r="A40" s="8" t="s">
        <v>35</v>
      </c>
      <c r="B40"/>
      <c r="C40"/>
      <c r="D40"/>
      <c r="E40"/>
    </row>
  </sheetData>
  <mergeCells count="4">
    <mergeCell ref="A40:E40"/>
    <mergeCell ref="A1:E1"/>
    <mergeCell ref="A2:E2"/>
    <mergeCell ref="A3:E3"/>
  </mergeCells>
  <pageMargins bottom="0.75" footer="0.3" header="0.3" left="0.7" right="0.7" top="0.75"/>
  <headerFooter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2024-03-23T15:43:02Z</dcterms:created>
  <dc:creator>Apache POI</dc:creator>
</cp:coreProperties>
</file>